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0a90.gyosei.nishi.or.jp\share5\00084540技術管理課\00084540技術管理課_1\■検査T\●検査書類様式\H30様式改正案\工事打合簿\"/>
    </mc:Choice>
  </mc:AlternateContent>
  <bookViews>
    <workbookView xWindow="7665" yWindow="-15" windowWidth="7650" windowHeight="8190"/>
  </bookViews>
  <sheets>
    <sheet name="打合簿（発議）" sheetId="10" r:id="rId1"/>
    <sheet name="打合簿（回答）" sheetId="15" r:id="rId2"/>
    <sheet name="利用方法" sheetId="14" r:id="rId3"/>
  </sheets>
  <definedNames>
    <definedName name="_xlnm.Print_Area" localSheetId="1">'打合簿（回答）'!$A$1:$AJ$96</definedName>
    <definedName name="_xlnm.Print_Area" localSheetId="0">'打合簿（発議）'!$A$1:$AJ$96</definedName>
    <definedName name="台帳">#REF!</definedName>
  </definedNames>
  <calcPr calcId="162913"/>
</workbook>
</file>

<file path=xl/calcChain.xml><?xml version="1.0" encoding="utf-8"?>
<calcChain xmlns="http://schemas.openxmlformats.org/spreadsheetml/2006/main">
  <c r="W43" i="10" l="1"/>
  <c r="A21" i="15" l="1"/>
  <c r="A22" i="15"/>
  <c r="A23" i="15"/>
  <c r="A24" i="15"/>
  <c r="A25" i="15"/>
  <c r="A26" i="15"/>
  <c r="A15" i="15"/>
  <c r="A16" i="15"/>
  <c r="A17" i="15"/>
  <c r="A18" i="15"/>
  <c r="A19" i="15"/>
  <c r="A20" i="15"/>
  <c r="A14" i="15"/>
  <c r="D82" i="15" l="1"/>
  <c r="D83" i="15"/>
  <c r="D84" i="15"/>
  <c r="D85" i="15"/>
  <c r="D86" i="15"/>
  <c r="D81" i="15"/>
  <c r="I80" i="15"/>
  <c r="A64" i="15"/>
  <c r="A66" i="15"/>
  <c r="A68" i="15"/>
  <c r="A70" i="15"/>
  <c r="A72" i="15"/>
  <c r="A74" i="15"/>
  <c r="E13" i="15"/>
  <c r="E61" i="15" s="1"/>
  <c r="W11" i="15"/>
  <c r="AB11" i="15"/>
  <c r="AC10" i="15"/>
  <c r="L10" i="15"/>
  <c r="G9" i="15"/>
  <c r="G8" i="15"/>
  <c r="Z3" i="15"/>
  <c r="Z12" i="15"/>
  <c r="W12" i="15"/>
  <c r="T12" i="15"/>
  <c r="Q12" i="15"/>
  <c r="N12" i="15"/>
  <c r="K12" i="15"/>
  <c r="H12" i="15"/>
  <c r="N11" i="15"/>
  <c r="H11" i="15"/>
  <c r="Z51" i="10"/>
  <c r="A63" i="10"/>
  <c r="A63" i="15" s="1"/>
  <c r="A64" i="10"/>
  <c r="A65" i="10"/>
  <c r="A65" i="15" s="1"/>
  <c r="A66" i="10"/>
  <c r="A67" i="10"/>
  <c r="A67" i="15" s="1"/>
  <c r="A68" i="10"/>
  <c r="A69" i="10"/>
  <c r="A69" i="15" s="1"/>
  <c r="A70" i="10"/>
  <c r="A71" i="10"/>
  <c r="A71" i="15" s="1"/>
  <c r="A72" i="10"/>
  <c r="A73" i="10"/>
  <c r="A73" i="15" s="1"/>
  <c r="A74" i="10"/>
  <c r="A62" i="10"/>
  <c r="A62" i="15" s="1"/>
  <c r="E61" i="10"/>
  <c r="AF5" i="15" l="1"/>
  <c r="AF53" i="10"/>
  <c r="AB59" i="10"/>
  <c r="W59" i="10"/>
  <c r="AC58" i="15"/>
  <c r="L58" i="15"/>
  <c r="G57" i="15"/>
  <c r="G56" i="15"/>
  <c r="E27" i="10" l="1"/>
  <c r="E30" i="10"/>
  <c r="A40" i="10" s="1"/>
  <c r="N59" i="10"/>
  <c r="N91" i="10" s="1"/>
  <c r="A3" i="10"/>
  <c r="AI11" i="10"/>
  <c r="H59" i="10"/>
  <c r="M87" i="15"/>
  <c r="Z87" i="15"/>
  <c r="AF53" i="15"/>
  <c r="W60" i="15"/>
  <c r="Q60" i="15"/>
  <c r="K60" i="15"/>
  <c r="AB59" i="15"/>
  <c r="Z60" i="15"/>
  <c r="T60" i="15"/>
  <c r="N60" i="15"/>
  <c r="H60" i="15"/>
  <c r="W59" i="15"/>
  <c r="Z51" i="15"/>
  <c r="F27" i="15" l="1"/>
  <c r="E78" i="10"/>
  <c r="A88" i="10" s="1"/>
  <c r="E75" i="10"/>
  <c r="A51" i="10"/>
  <c r="AI59" i="10"/>
  <c r="E30" i="15"/>
  <c r="E27" i="15"/>
  <c r="E75" i="15" s="1"/>
  <c r="H87" i="15"/>
  <c r="Z60" i="10"/>
  <c r="N60" i="10"/>
  <c r="H59" i="15"/>
  <c r="N59" i="15"/>
  <c r="AC58" i="10"/>
  <c r="L58" i="10"/>
  <c r="G57" i="10"/>
  <c r="G56" i="10"/>
  <c r="A3" i="15" l="1"/>
  <c r="W43" i="15"/>
  <c r="AE60" i="10"/>
  <c r="AE12" i="15"/>
  <c r="AE60" i="15" s="1"/>
  <c r="F75" i="15"/>
  <c r="A40" i="15"/>
  <c r="X39" i="15"/>
  <c r="E78" i="15"/>
  <c r="M79" i="15"/>
  <c r="J79" i="15"/>
  <c r="J77" i="15"/>
  <c r="M76" i="15"/>
  <c r="X76" i="15"/>
  <c r="J76" i="15"/>
  <c r="P76" i="15"/>
  <c r="S76" i="15"/>
  <c r="H60" i="10"/>
  <c r="T60" i="10"/>
  <c r="K60" i="10"/>
  <c r="Q60" i="10"/>
  <c r="W60" i="10"/>
  <c r="A88" i="15" l="1"/>
  <c r="N91" i="15"/>
  <c r="X87" i="15"/>
  <c r="A51" i="15"/>
  <c r="P79" i="15"/>
  <c r="U79" i="15"/>
</calcChain>
</file>

<file path=xl/comments1.xml><?xml version="1.0" encoding="utf-8"?>
<comments xmlns="http://schemas.openxmlformats.org/spreadsheetml/2006/main">
  <authors>
    <author>jyosys01</author>
  </authors>
  <commentList>
    <comment ref="A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必要であればご使用ください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jyosys01</author>
  </authors>
  <commentList>
    <comment ref="A9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必要であればご使用ください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<sst xmlns="http://schemas.openxmlformats.org/spreadsheetml/2006/main" count="292" uniqueCount="78">
  <si>
    <t xml:space="preserve">    ［検8号様式］</t>
    <rPh sb="5" eb="6">
      <t>ケンサ</t>
    </rPh>
    <rPh sb="7" eb="8">
      <t>ゴウ</t>
    </rPh>
    <rPh sb="8" eb="10">
      <t>ヨウシキ</t>
    </rPh>
    <phoneticPr fontId="3"/>
  </si>
  <si>
    <t>発　議　年　月　日</t>
    <phoneticPr fontId="3"/>
  </si>
  <si>
    <t>工事名</t>
    <rPh sb="0" eb="3">
      <t>コウジメイ</t>
    </rPh>
    <phoneticPr fontId="3"/>
  </si>
  <si>
    <t>起工番号</t>
    <rPh sb="0" eb="2">
      <t>キコウ</t>
    </rPh>
    <rPh sb="2" eb="4">
      <t>バンゴウ</t>
    </rPh>
    <phoneticPr fontId="3"/>
  </si>
  <si>
    <t>起　工　第</t>
    <rPh sb="0" eb="1">
      <t>オ</t>
    </rPh>
    <rPh sb="2" eb="3">
      <t>タクミ</t>
    </rPh>
    <rPh sb="4" eb="5">
      <t>ダイ</t>
    </rPh>
    <phoneticPr fontId="3"/>
  </si>
  <si>
    <t>号</t>
    <rPh sb="0" eb="1">
      <t>ゴウ</t>
    </rPh>
    <phoneticPr fontId="3"/>
  </si>
  <si>
    <t>検</t>
    <rPh sb="0" eb="1">
      <t>ケンサ</t>
    </rPh>
    <phoneticPr fontId="3"/>
  </si>
  <si>
    <t>（</t>
    <phoneticPr fontId="3"/>
  </si>
  <si>
    <t>）</t>
    <phoneticPr fontId="3"/>
  </si>
  <si>
    <t>【内　　容】</t>
    <rPh sb="1" eb="2">
      <t>ウチ</t>
    </rPh>
    <rPh sb="4" eb="5">
      <t>カタチ</t>
    </rPh>
    <phoneticPr fontId="3"/>
  </si>
  <si>
    <t>上記について</t>
    <rPh sb="0" eb="2">
      <t>ジョウキ</t>
    </rPh>
    <phoneticPr fontId="3"/>
  </si>
  <si>
    <t>　</t>
    <phoneticPr fontId="3"/>
  </si>
  <si>
    <t>）</t>
    <phoneticPr fontId="3"/>
  </si>
  <si>
    <t>します。</t>
    <phoneticPr fontId="3"/>
  </si>
  <si>
    <t>【詳細回答欄】</t>
    <rPh sb="1" eb="3">
      <t>ショウサイ</t>
    </rPh>
    <rPh sb="3" eb="5">
      <t>カイトウ</t>
    </rPh>
    <rPh sb="5" eb="6">
      <t>ラン</t>
    </rPh>
    <phoneticPr fontId="3"/>
  </si>
  <si>
    <t>工  事  担  当  課</t>
    <rPh sb="0" eb="1">
      <t>タクミ</t>
    </rPh>
    <rPh sb="3" eb="4">
      <t>コト</t>
    </rPh>
    <rPh sb="6" eb="7">
      <t>ニナ</t>
    </rPh>
    <rPh sb="9" eb="10">
      <t>トウ</t>
    </rPh>
    <rPh sb="12" eb="13">
      <t>カ</t>
    </rPh>
    <phoneticPr fontId="3"/>
  </si>
  <si>
    <t>現場
代理人</t>
    <rPh sb="0" eb="2">
      <t>ゲンバ</t>
    </rPh>
    <rPh sb="3" eb="6">
      <t>ダイリニン</t>
    </rPh>
    <phoneticPr fontId="3"/>
  </si>
  <si>
    <t>チーム長</t>
    <rPh sb="3" eb="4">
      <t>チョウ</t>
    </rPh>
    <phoneticPr fontId="3"/>
  </si>
  <si>
    <t>発議事項</t>
    <rPh sb="0" eb="1">
      <t>ハツ</t>
    </rPh>
    <rPh sb="1" eb="2">
      <t>ギ</t>
    </rPh>
    <rPh sb="2" eb="3">
      <t>コト</t>
    </rPh>
    <rPh sb="3" eb="4">
      <t>コウ</t>
    </rPh>
    <phoneticPr fontId="3"/>
  </si>
  <si>
    <t>処理・回答</t>
    <phoneticPr fontId="3"/>
  </si>
  <si>
    <t>工　　事　　打　　合　　簿</t>
    <rPh sb="0" eb="1">
      <t>コウ</t>
    </rPh>
    <rPh sb="3" eb="4">
      <t>コト</t>
    </rPh>
    <rPh sb="6" eb="7">
      <t>ダ</t>
    </rPh>
    <rPh sb="9" eb="10">
      <t>ゴウ</t>
    </rPh>
    <rPh sb="12" eb="13">
      <t>ボ</t>
    </rPh>
    <phoneticPr fontId="3"/>
  </si>
  <si>
    <t>発議者</t>
    <rPh sb="0" eb="1">
      <t>パツ</t>
    </rPh>
    <rPh sb="1" eb="2">
      <t>ギ</t>
    </rPh>
    <rPh sb="2" eb="3">
      <t>モノ</t>
    </rPh>
    <phoneticPr fontId="3"/>
  </si>
  <si>
    <t>課　長</t>
    <rPh sb="0" eb="1">
      <t>カ</t>
    </rPh>
    <rPh sb="2" eb="3">
      <t>チョウ</t>
    </rPh>
    <phoneticPr fontId="3"/>
  </si>
  <si>
    <t>主任
技術者</t>
    <rPh sb="0" eb="2">
      <t>シュニン</t>
    </rPh>
    <rPh sb="3" eb="6">
      <t>ギジュツシャ</t>
    </rPh>
    <phoneticPr fontId="3"/>
  </si>
  <si>
    <t>総括
監督員</t>
    <rPh sb="0" eb="2">
      <t>ソウカツ</t>
    </rPh>
    <rPh sb="3" eb="6">
      <t>カントクイン</t>
    </rPh>
    <phoneticPr fontId="3"/>
  </si>
  <si>
    <t>主任
監督員</t>
    <rPh sb="0" eb="2">
      <t>シュニン</t>
    </rPh>
    <rPh sb="3" eb="6">
      <t>カントクイン</t>
    </rPh>
    <phoneticPr fontId="3"/>
  </si>
  <si>
    <t>指示</t>
    <rPh sb="0" eb="2">
      <t>シジ</t>
    </rPh>
    <phoneticPr fontId="3"/>
  </si>
  <si>
    <t>協議</t>
    <rPh sb="0" eb="2">
      <t>キョウギ</t>
    </rPh>
    <phoneticPr fontId="3"/>
  </si>
  <si>
    <t>通知</t>
    <rPh sb="0" eb="2">
      <t>ツウチ</t>
    </rPh>
    <phoneticPr fontId="3"/>
  </si>
  <si>
    <t>提出</t>
    <rPh sb="0" eb="2">
      <t>テイシュツ</t>
    </rPh>
    <phoneticPr fontId="3"/>
  </si>
  <si>
    <t>報告</t>
    <rPh sb="0" eb="2">
      <t>ホウコク</t>
    </rPh>
    <phoneticPr fontId="3"/>
  </si>
  <si>
    <t>届出</t>
    <rPh sb="0" eb="2">
      <t>トドケデ</t>
    </rPh>
    <phoneticPr fontId="3"/>
  </si>
  <si>
    <t>その他</t>
    <rPh sb="2" eb="3">
      <t>タ</t>
    </rPh>
    <phoneticPr fontId="3"/>
  </si>
  <si>
    <t>発注者</t>
    <rPh sb="0" eb="3">
      <t>ハッチュウシャ</t>
    </rPh>
    <phoneticPr fontId="3"/>
  </si>
  <si>
    <t>主任監督員</t>
  </si>
  <si>
    <t>承諾</t>
    <rPh sb="0" eb="2">
      <t>ショウダク</t>
    </rPh>
    <phoneticPr fontId="3"/>
  </si>
  <si>
    <t>受理</t>
    <rPh sb="0" eb="2">
      <t>ジュリ</t>
    </rPh>
    <phoneticPr fontId="3"/>
  </si>
  <si>
    <t>変更契約の対象となるため、施工方法等について別途指示します。</t>
    <phoneticPr fontId="3"/>
  </si>
  <si>
    <t>了解</t>
    <rPh sb="0" eb="2">
      <t>リョウカイ</t>
    </rPh>
    <phoneticPr fontId="3"/>
  </si>
  <si>
    <t>□</t>
    <phoneticPr fontId="3"/>
  </si>
  <si>
    <t>検査番号</t>
    <rPh sb="0" eb="2">
      <t>ケンサ</t>
    </rPh>
    <rPh sb="2" eb="4">
      <t>バンゴウ</t>
    </rPh>
    <phoneticPr fontId="3"/>
  </si>
  <si>
    <t>職 氏 名</t>
    <rPh sb="0" eb="1">
      <t>ショク</t>
    </rPh>
    <rPh sb="2" eb="3">
      <t>シ</t>
    </rPh>
    <rPh sb="4" eb="5">
      <t>メイ</t>
    </rPh>
    <phoneticPr fontId="3"/>
  </si>
  <si>
    <t>監理
技術者</t>
    <rPh sb="0" eb="2">
      <t>カンリ</t>
    </rPh>
    <rPh sb="3" eb="6">
      <t>ギジュツシャ</t>
    </rPh>
    <phoneticPr fontId="3"/>
  </si>
  <si>
    <t>現場代理人</t>
  </si>
  <si>
    <t>受注者</t>
    <rPh sb="0" eb="3">
      <t>ジュチュウシャ</t>
    </rPh>
    <phoneticPr fontId="3"/>
  </si>
  <si>
    <t>受　　注　　者</t>
    <rPh sb="0" eb="1">
      <t>ウケ</t>
    </rPh>
    <rPh sb="3" eb="4">
      <t>チュウ</t>
    </rPh>
    <rPh sb="6" eb="7">
      <t>モノ</t>
    </rPh>
    <phoneticPr fontId="3"/>
  </si>
  <si>
    <t>発注者用</t>
    <rPh sb="0" eb="4">
      <t>ハッチュウシャヨウ</t>
    </rPh>
    <phoneticPr fontId="3"/>
  </si>
  <si>
    <t>受注者用</t>
    <rPh sb="0" eb="4">
      <t>ジュチュウシャヨウ</t>
    </rPh>
    <phoneticPr fontId="3"/>
  </si>
  <si>
    <t>課長</t>
    <rPh sb="0" eb="2">
      <t>カチョウ</t>
    </rPh>
    <phoneticPr fontId="3"/>
  </si>
  <si>
    <t>総括監督員</t>
    <rPh sb="0" eb="2">
      <t>ソウカツ</t>
    </rPh>
    <rPh sb="2" eb="5">
      <t>カントクイン</t>
    </rPh>
    <phoneticPr fontId="3"/>
  </si>
  <si>
    <t>主任監督員</t>
    <rPh sb="0" eb="2">
      <t>シュニン</t>
    </rPh>
    <rPh sb="2" eb="5">
      <t>カントクイン</t>
    </rPh>
    <phoneticPr fontId="3"/>
  </si>
  <si>
    <t>現場代理人</t>
    <rPh sb="0" eb="2">
      <t>ゲンバ</t>
    </rPh>
    <rPh sb="2" eb="5">
      <t>ダイリニン</t>
    </rPh>
    <phoneticPr fontId="3"/>
  </si>
  <si>
    <t>監理技術者</t>
    <rPh sb="0" eb="2">
      <t>カンリ</t>
    </rPh>
    <rPh sb="2" eb="5">
      <t>ギジュツシャ</t>
    </rPh>
    <phoneticPr fontId="3"/>
  </si>
  <si>
    <t>主任技術者</t>
    <rPh sb="0" eb="5">
      <t>シュニンギジュツシャ</t>
    </rPh>
    <phoneticPr fontId="3"/>
  </si>
  <si>
    <t>決裁</t>
    <rPh sb="0" eb="2">
      <t>ケッサイ</t>
    </rPh>
    <phoneticPr fontId="3"/>
  </si>
  <si>
    <t>㊞</t>
    <phoneticPr fontId="3"/>
  </si>
  <si>
    <t>打合簿の決裁・押印・送付・保管は、下記のとおりとします。</t>
    <rPh sb="0" eb="2">
      <t>ウチアワ</t>
    </rPh>
    <rPh sb="2" eb="3">
      <t>ボ</t>
    </rPh>
    <rPh sb="4" eb="6">
      <t>ケッサイ</t>
    </rPh>
    <rPh sb="7" eb="9">
      <t>オウイン</t>
    </rPh>
    <rPh sb="10" eb="12">
      <t>ソウフ</t>
    </rPh>
    <rPh sb="13" eb="15">
      <t>ホカン</t>
    </rPh>
    <rPh sb="17" eb="19">
      <t>カキ</t>
    </rPh>
    <phoneticPr fontId="3"/>
  </si>
  <si>
    <t>発注者の発議</t>
    <rPh sb="0" eb="3">
      <t>ハッチュウシャ</t>
    </rPh>
    <rPh sb="4" eb="6">
      <t>ハツギ</t>
    </rPh>
    <phoneticPr fontId="3"/>
  </si>
  <si>
    <t>受注者の発議</t>
    <rPh sb="0" eb="3">
      <t>ジュチュウシャ</t>
    </rPh>
    <rPh sb="4" eb="6">
      <t>ハツギ</t>
    </rPh>
    <phoneticPr fontId="3"/>
  </si>
  <si>
    <t>㈱■■■■建設</t>
  </si>
  <si>
    <t>阪神　一男</t>
  </si>
  <si>
    <t>□</t>
  </si>
  <si>
    <t>完成届及び完成検査の依頼</t>
  </si>
  <si>
    <t>西宮　太郎</t>
  </si>
  <si>
    <t>チェックボックス（□　☑）及び職名はプルダウンメニューで選択してください。</t>
    <rPh sb="13" eb="14">
      <t>オヨ</t>
    </rPh>
    <rPh sb="15" eb="17">
      <t>ショクメイ</t>
    </rPh>
    <phoneticPr fontId="3"/>
  </si>
  <si>
    <t>発議シート</t>
    <rPh sb="0" eb="2">
      <t>ハツギ</t>
    </rPh>
    <phoneticPr fontId="3"/>
  </si>
  <si>
    <t>回答シート</t>
    <rPh sb="0" eb="2">
      <t>カイトウ</t>
    </rPh>
    <phoneticPr fontId="3"/>
  </si>
  <si>
    <t>発議・回答とも１枚に決裁処理をしたうえで、１枚に押印したものを相手側に渡してください。</t>
    <rPh sb="0" eb="2">
      <t>ハツギ</t>
    </rPh>
    <rPh sb="3" eb="5">
      <t>カイトウ</t>
    </rPh>
    <rPh sb="8" eb="9">
      <t>マイ</t>
    </rPh>
    <rPh sb="10" eb="14">
      <t>ケッサイショリ</t>
    </rPh>
    <rPh sb="22" eb="23">
      <t>マイ</t>
    </rPh>
    <rPh sb="24" eb="26">
      <t>オウイン</t>
    </rPh>
    <rPh sb="31" eb="33">
      <t>アイテ</t>
    </rPh>
    <rPh sb="33" eb="34">
      <t>ガワ</t>
    </rPh>
    <rPh sb="35" eb="36">
      <t>ワタ</t>
    </rPh>
    <phoneticPr fontId="3"/>
  </si>
  <si>
    <t>発議シート・回答シートとも２枚で構成され、上部が発注者用、下部が受注者用としています。</t>
    <rPh sb="0" eb="2">
      <t>ハツギ</t>
    </rPh>
    <rPh sb="6" eb="8">
      <t>カイトウ</t>
    </rPh>
    <rPh sb="14" eb="15">
      <t>マイ</t>
    </rPh>
    <rPh sb="16" eb="18">
      <t>コウセイ</t>
    </rPh>
    <rPh sb="21" eb="23">
      <t>ジョウブ</t>
    </rPh>
    <rPh sb="24" eb="28">
      <t>ハッチュウシャヨウ</t>
    </rPh>
    <rPh sb="29" eb="31">
      <t>カブ</t>
    </rPh>
    <rPh sb="32" eb="36">
      <t>ジュチュウシャヨウ</t>
    </rPh>
    <phoneticPr fontId="3"/>
  </si>
  <si>
    <t>発議シート・回答シートの上部の</t>
    <rPh sb="0" eb="2">
      <t>ハツギ</t>
    </rPh>
    <rPh sb="6" eb="8">
      <t>カイトウ</t>
    </rPh>
    <rPh sb="12" eb="14">
      <t>ジョウブ</t>
    </rPh>
    <phoneticPr fontId="3"/>
  </si>
  <si>
    <t>セルに必要事項を入力してください。</t>
    <rPh sb="3" eb="5">
      <t>ヒツヨウ</t>
    </rPh>
    <rPh sb="5" eb="7">
      <t>ジコウ</t>
    </rPh>
    <rPh sb="8" eb="10">
      <t>ニュウリョク</t>
    </rPh>
    <phoneticPr fontId="3"/>
  </si>
  <si>
    <t>回答シートは、発議シートの内容を反映していますので、処理回答欄に必要事項を入力してください。</t>
    <rPh sb="7" eb="9">
      <t>ハツギ</t>
    </rPh>
    <rPh sb="13" eb="15">
      <t>ナイヨウ</t>
    </rPh>
    <rPh sb="16" eb="18">
      <t>ハンエイ</t>
    </rPh>
    <rPh sb="26" eb="28">
      <t>ショリ</t>
    </rPh>
    <rPh sb="28" eb="30">
      <t>カイトウ</t>
    </rPh>
    <rPh sb="30" eb="31">
      <t>ラン</t>
    </rPh>
    <rPh sb="32" eb="34">
      <t>ヒツヨウ</t>
    </rPh>
    <rPh sb="34" eb="36">
      <t>ジコウ</t>
    </rPh>
    <rPh sb="37" eb="39">
      <t>ニュウリョク</t>
    </rPh>
    <phoneticPr fontId="3"/>
  </si>
  <si>
    <t>（☑が複数の場合はセルが赤色になるように設定していますので、再確認してください。）</t>
    <rPh sb="3" eb="5">
      <t>フクスウ</t>
    </rPh>
    <rPh sb="6" eb="8">
      <t>バアイ</t>
    </rPh>
    <rPh sb="12" eb="14">
      <t>セキショク</t>
    </rPh>
    <rPh sb="20" eb="22">
      <t>セッテイ</t>
    </rPh>
    <rPh sb="30" eb="33">
      <t>サイカクニン</t>
    </rPh>
    <phoneticPr fontId="3"/>
  </si>
  <si>
    <t>打合簿の左上の「控」「送付用」は、発議者が発注者か受注者かにより変わるようにしています。</t>
    <rPh sb="0" eb="3">
      <t>ウチアワセボ</t>
    </rPh>
    <rPh sb="4" eb="6">
      <t>ヒダリウエ</t>
    </rPh>
    <rPh sb="8" eb="9">
      <t>ヒカエ</t>
    </rPh>
    <rPh sb="11" eb="14">
      <t>ソウフヨウ</t>
    </rPh>
    <rPh sb="17" eb="20">
      <t>ハツギシャ</t>
    </rPh>
    <rPh sb="21" eb="24">
      <t>ハッチュウシャ</t>
    </rPh>
    <rPh sb="25" eb="28">
      <t>ジュチュウシャ</t>
    </rPh>
    <rPh sb="32" eb="33">
      <t>カ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</si>
  <si>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3"/>
  </si>
  <si>
    <t>☑</t>
  </si>
  <si>
    <t>３１ＷＣ－００１</t>
    <phoneticPr fontId="3"/>
  </si>
  <si>
    <t>○○○○○○□□□□□工事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</si>
</sst>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&quot;No. &quot;0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indexed="9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63"/>
      <name val="ＭＳ Ｐ明朝"/>
      <family val="1"/>
      <charset val="128"/>
    </font>
    <font>
      <b/>
      <sz val="20"/>
      <color indexed="63"/>
      <name val="ＭＳ Ｐ明朝"/>
      <family val="1"/>
      <charset val="128"/>
    </font>
    <font>
      <sz val="9"/>
      <color indexed="63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16"/>
      <color theme="0" tint="-0.49998474074526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ashDotDot">
        <color indexed="63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 style="hair">
        <color indexed="64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22">
    <xf numFmtId="0" fontId="0" fillId="0" borderId="0" xfId="0">
      <alignment vertical="center"/>
    </xf>
    <xf numFmtId="0" fontId="2" fillId="0" borderId="0" xfId="1"/>
    <xf numFmtId="0" fontId="2" fillId="0" borderId="0" xfId="1" applyFill="1"/>
    <xf numFmtId="0" fontId="6" fillId="0" borderId="2" xfId="1" applyFont="1" applyBorder="1" applyAlignment="1">
      <alignment horizontal="center" vertical="center"/>
    </xf>
    <xf numFmtId="176" fontId="2" fillId="0" borderId="0" xfId="1" applyNumberFormat="1" applyFill="1"/>
    <xf numFmtId="0" fontId="5" fillId="0" borderId="3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center"/>
    </xf>
    <xf numFmtId="0" fontId="2" fillId="0" borderId="4" xfId="1" applyBorder="1" applyAlignment="1">
      <alignment horizontal="center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177" fontId="1" fillId="0" borderId="4" xfId="1" applyNumberFormat="1" applyFont="1" applyBorder="1" applyAlignment="1">
      <alignment vertical="center"/>
    </xf>
    <xf numFmtId="0" fontId="4" fillId="0" borderId="4" xfId="1" applyFont="1" applyBorder="1" applyAlignment="1">
      <alignment horizontal="center"/>
    </xf>
    <xf numFmtId="0" fontId="4" fillId="0" borderId="5" xfId="1" applyFont="1" applyFill="1" applyBorder="1" applyAlignment="1">
      <alignment horizontal="left" vertical="center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 applyProtection="1">
      <alignment horizontal="left"/>
      <protection locked="0"/>
    </xf>
    <xf numFmtId="0" fontId="2" fillId="0" borderId="0" xfId="1" applyFont="1" applyFill="1" applyAlignment="1" applyProtection="1">
      <alignment horizontal="left"/>
    </xf>
    <xf numFmtId="0" fontId="2" fillId="0" borderId="0" xfId="1" applyFill="1" applyAlignment="1">
      <alignment horizontal="center" vertical="center"/>
    </xf>
    <xf numFmtId="0" fontId="2" fillId="0" borderId="0" xfId="1" applyFill="1" applyProtection="1"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7" fillId="0" borderId="0" xfId="1" applyFont="1" applyBorder="1" applyAlignment="1">
      <alignment horizontal="distributed" vertical="center"/>
    </xf>
    <xf numFmtId="0" fontId="6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left" vertical="center"/>
    </xf>
    <xf numFmtId="0" fontId="2" fillId="0" borderId="0" xfId="1" applyBorder="1" applyAlignment="1" applyProtection="1">
      <alignment horizontal="center"/>
    </xf>
    <xf numFmtId="0" fontId="2" fillId="0" borderId="4" xfId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177" fontId="1" fillId="0" borderId="4" xfId="1" applyNumberFormat="1" applyFont="1" applyBorder="1" applyAlignment="1" applyProtection="1">
      <alignment vertical="center"/>
    </xf>
    <xf numFmtId="0" fontId="4" fillId="0" borderId="4" xfId="1" applyFont="1" applyBorder="1" applyAlignment="1" applyProtection="1">
      <alignment horizontal="center"/>
    </xf>
    <xf numFmtId="0" fontId="2" fillId="0" borderId="0" xfId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distributed" vertical="center"/>
      <protection locked="0"/>
    </xf>
    <xf numFmtId="0" fontId="4" fillId="0" borderId="9" xfId="1" applyFont="1" applyFill="1" applyBorder="1" applyAlignment="1">
      <alignment horizontal="left" vertical="center"/>
    </xf>
    <xf numFmtId="0" fontId="4" fillId="0" borderId="10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22" xfId="1" applyFill="1" applyBorder="1"/>
    <xf numFmtId="0" fontId="4" fillId="0" borderId="7" xfId="1" applyFont="1" applyFill="1" applyBorder="1" applyAlignment="1">
      <alignment vertical="center"/>
    </xf>
    <xf numFmtId="0" fontId="2" fillId="0" borderId="5" xfId="1" applyFont="1" applyFill="1" applyBorder="1" applyAlignment="1" applyProtection="1">
      <alignment horizontal="left" vertical="center"/>
      <protection locked="0"/>
    </xf>
    <xf numFmtId="0" fontId="2" fillId="0" borderId="7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vertical="center"/>
    </xf>
    <xf numFmtId="0" fontId="15" fillId="0" borderId="5" xfId="1" applyFont="1" applyFill="1" applyBorder="1" applyAlignment="1">
      <alignment horizontal="left" vertical="center"/>
    </xf>
    <xf numFmtId="0" fontId="2" fillId="0" borderId="14" xfId="1" applyFont="1" applyFill="1" applyBorder="1" applyAlignment="1" applyProtection="1">
      <alignment horizontal="left" vertical="center"/>
      <protection locked="0"/>
    </xf>
    <xf numFmtId="0" fontId="15" fillId="0" borderId="5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left" vertical="center"/>
      <protection locked="0"/>
    </xf>
    <xf numFmtId="0" fontId="4" fillId="0" borderId="10" xfId="1" applyFont="1" applyFill="1" applyBorder="1" applyAlignment="1" applyProtection="1">
      <alignment horizontal="left" vertical="center"/>
      <protection locked="0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15" fillId="0" borderId="27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58" fontId="7" fillId="0" borderId="0" xfId="1" applyNumberFormat="1" applyFont="1" applyFill="1" applyBorder="1" applyAlignment="1">
      <alignment vertical="center"/>
    </xf>
    <xf numFmtId="0" fontId="4" fillId="0" borderId="5" xfId="1" applyFont="1" applyFill="1" applyBorder="1" applyAlignment="1">
      <alignment horizontal="left" vertical="center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8" fillId="0" borderId="0" xfId="1" applyFont="1" applyBorder="1" applyAlignment="1" applyProtection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vertical="center"/>
    </xf>
    <xf numFmtId="0" fontId="0" fillId="2" borderId="51" xfId="0" applyFill="1" applyBorder="1">
      <alignment vertical="center"/>
    </xf>
    <xf numFmtId="0" fontId="2" fillId="0" borderId="0" xfId="1" applyFill="1" applyBorder="1"/>
    <xf numFmtId="0" fontId="4" fillId="0" borderId="5" xfId="1" applyFont="1" applyFill="1" applyBorder="1" applyAlignment="1">
      <alignment horizontal="left" vertical="center"/>
    </xf>
    <xf numFmtId="0" fontId="18" fillId="0" borderId="0" xfId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8" fillId="0" borderId="0" xfId="1" applyFont="1" applyBorder="1" applyAlignment="1">
      <alignment horizontal="right" vertical="center"/>
    </xf>
    <xf numFmtId="0" fontId="4" fillId="0" borderId="5" xfId="1" applyFont="1" applyFill="1" applyBorder="1" applyAlignment="1" applyProtection="1">
      <alignment vertical="center"/>
    </xf>
    <xf numFmtId="0" fontId="18" fillId="0" borderId="0" xfId="1" applyFont="1" applyBorder="1" applyAlignment="1" applyProtection="1">
      <alignment vertical="center"/>
      <protection locked="0"/>
    </xf>
    <xf numFmtId="0" fontId="18" fillId="0" borderId="0" xfId="1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5" fillId="3" borderId="5" xfId="1" applyFont="1" applyFill="1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18" fillId="0" borderId="75" xfId="1" applyFont="1" applyBorder="1" applyAlignment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/>
    </xf>
    <xf numFmtId="0" fontId="4" fillId="0" borderId="13" xfId="1" applyFont="1" applyFill="1" applyBorder="1" applyAlignment="1" applyProtection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</xf>
    <xf numFmtId="0" fontId="9" fillId="0" borderId="5" xfId="1" applyFont="1" applyFill="1" applyBorder="1" applyAlignment="1" applyProtection="1">
      <alignment horizontal="center" vertical="center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0" fontId="4" fillId="0" borderId="5" xfId="1" applyFont="1" applyFill="1" applyBorder="1" applyAlignment="1" applyProtection="1">
      <alignment vertical="center"/>
      <protection locked="0"/>
    </xf>
    <xf numFmtId="0" fontId="4" fillId="0" borderId="6" xfId="1" applyFont="1" applyFill="1" applyBorder="1" applyAlignment="1" applyProtection="1">
      <alignment vertical="center"/>
      <protection locked="0"/>
    </xf>
    <xf numFmtId="0" fontId="10" fillId="0" borderId="73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4" fillId="0" borderId="73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12" xfId="1" applyFont="1" applyFill="1" applyBorder="1" applyAlignment="1" applyProtection="1">
      <alignment horizontal="left" vertical="center" indent="1"/>
      <protection locked="0"/>
    </xf>
    <xf numFmtId="0" fontId="0" fillId="0" borderId="5" xfId="0" applyFill="1" applyBorder="1" applyAlignment="1">
      <alignment horizontal="left" vertical="center" indent="1"/>
    </xf>
    <xf numFmtId="0" fontId="0" fillId="0" borderId="6" xfId="0" applyFill="1" applyBorder="1" applyAlignment="1">
      <alignment horizontal="left" vertical="center" indent="1"/>
    </xf>
    <xf numFmtId="0" fontId="4" fillId="0" borderId="29" xfId="1" applyFont="1" applyFill="1" applyBorder="1" applyAlignment="1" applyProtection="1">
      <alignment horizontal="left" vertical="center" indent="1"/>
      <protection locked="0"/>
    </xf>
    <xf numFmtId="0" fontId="0" fillId="0" borderId="7" xfId="0" applyFill="1" applyBorder="1" applyAlignment="1">
      <alignment horizontal="left" vertical="center" indent="1"/>
    </xf>
    <xf numFmtId="0" fontId="0" fillId="0" borderId="8" xfId="0" applyFill="1" applyBorder="1" applyAlignment="1">
      <alignment horizontal="left" vertical="center" indent="1"/>
    </xf>
    <xf numFmtId="0" fontId="4" fillId="0" borderId="5" xfId="1" applyFont="1" applyFill="1" applyBorder="1" applyAlignment="1" applyProtection="1">
      <alignment horizontal="left" vertical="center" indent="1"/>
      <protection locked="0"/>
    </xf>
    <xf numFmtId="0" fontId="2" fillId="0" borderId="5" xfId="1" applyFill="1" applyBorder="1" applyAlignment="1" applyProtection="1">
      <alignment horizontal="left" vertical="center" indent="1"/>
      <protection locked="0"/>
    </xf>
    <xf numFmtId="0" fontId="2" fillId="0" borderId="6" xfId="1" applyFill="1" applyBorder="1" applyAlignment="1" applyProtection="1">
      <alignment horizontal="left" vertical="center" indent="1"/>
      <protection locked="0"/>
    </xf>
    <xf numFmtId="0" fontId="22" fillId="0" borderId="0" xfId="1" applyFont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left" vertical="center" indent="1"/>
      <protection locked="0"/>
    </xf>
    <xf numFmtId="0" fontId="0" fillId="2" borderId="5" xfId="0" applyFill="1" applyBorder="1" applyAlignment="1">
      <alignment horizontal="left" vertical="center" indent="1"/>
    </xf>
    <xf numFmtId="0" fontId="0" fillId="2" borderId="6" xfId="0" applyFill="1" applyBorder="1" applyAlignment="1">
      <alignment horizontal="left" vertical="center" indent="1"/>
    </xf>
    <xf numFmtId="0" fontId="4" fillId="2" borderId="29" xfId="1" applyFont="1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>
      <alignment horizontal="left" vertical="center" indent="1"/>
    </xf>
    <xf numFmtId="0" fontId="0" fillId="2" borderId="8" xfId="0" applyFill="1" applyBorder="1" applyAlignment="1">
      <alignment horizontal="left" vertical="center" indent="1"/>
    </xf>
    <xf numFmtId="0" fontId="4" fillId="0" borderId="7" xfId="1" applyFont="1" applyFill="1" applyBorder="1" applyAlignment="1" applyProtection="1">
      <alignment vertical="center"/>
    </xf>
    <xf numFmtId="49" fontId="4" fillId="0" borderId="12" xfId="1" applyNumberFormat="1" applyFont="1" applyFill="1" applyBorder="1" applyAlignment="1" applyProtection="1">
      <alignment horizontal="distributed" vertical="center" indent="1"/>
    </xf>
    <xf numFmtId="49" fontId="4" fillId="0" borderId="5" xfId="1" applyNumberFormat="1" applyFont="1" applyFill="1" applyBorder="1" applyAlignment="1" applyProtection="1">
      <alignment horizontal="distributed" vertical="center" indent="1"/>
    </xf>
    <xf numFmtId="49" fontId="4" fillId="0" borderId="13" xfId="1" applyNumberFormat="1" applyFont="1" applyFill="1" applyBorder="1" applyAlignment="1" applyProtection="1">
      <alignment horizontal="distributed" vertical="center" indent="1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4" fillId="0" borderId="14" xfId="1" applyFont="1" applyFill="1" applyBorder="1" applyAlignment="1" applyProtection="1">
      <alignment horizontal="left" vertical="center" indent="1"/>
      <protection locked="0"/>
    </xf>
    <xf numFmtId="58" fontId="7" fillId="0" borderId="73" xfId="1" applyNumberFormat="1" applyFont="1" applyFill="1" applyBorder="1" applyAlignment="1">
      <alignment horizontal="distributed" vertical="center" indent="1"/>
    </xf>
    <xf numFmtId="58" fontId="7" fillId="0" borderId="2" xfId="1" applyNumberFormat="1" applyFont="1" applyFill="1" applyBorder="1" applyAlignment="1">
      <alignment horizontal="distributed" vertical="center" indent="1"/>
    </xf>
    <xf numFmtId="58" fontId="7" fillId="0" borderId="74" xfId="1" applyNumberFormat="1" applyFont="1" applyFill="1" applyBorder="1" applyAlignment="1">
      <alignment horizontal="distributed" vertical="center" indent="1"/>
    </xf>
    <xf numFmtId="0" fontId="18" fillId="0" borderId="40" xfId="1" applyFont="1" applyBorder="1" applyAlignment="1">
      <alignment horizontal="left" vertical="center"/>
    </xf>
    <xf numFmtId="0" fontId="18" fillId="0" borderId="41" xfId="1" applyFont="1" applyBorder="1" applyAlignment="1">
      <alignment horizontal="left" vertical="center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36" xfId="1" applyFont="1" applyFill="1" applyBorder="1" applyAlignment="1" applyProtection="1">
      <alignment horizontal="center" vertical="center"/>
      <protection locked="0"/>
    </xf>
    <xf numFmtId="0" fontId="9" fillId="0" borderId="2" xfId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vertical="center"/>
    </xf>
    <xf numFmtId="0" fontId="4" fillId="0" borderId="31" xfId="1" applyFont="1" applyFill="1" applyBorder="1" applyAlignment="1" applyProtection="1">
      <alignment horizontal="center" vertical="center" textRotation="255"/>
      <protection locked="0"/>
    </xf>
    <xf numFmtId="0" fontId="4" fillId="0" borderId="32" xfId="1" applyFont="1" applyFill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4" fillId="0" borderId="35" xfId="1" applyFont="1" applyFill="1" applyBorder="1" applyAlignment="1">
      <alignment horizontal="center" vertical="center"/>
    </xf>
    <xf numFmtId="0" fontId="22" fillId="0" borderId="43" xfId="1" applyFont="1" applyBorder="1" applyAlignment="1">
      <alignment horizontal="center" vertical="center"/>
    </xf>
    <xf numFmtId="0" fontId="22" fillId="0" borderId="44" xfId="1" applyFont="1" applyBorder="1" applyAlignment="1">
      <alignment horizontal="center" vertical="center"/>
    </xf>
    <xf numFmtId="0" fontId="22" fillId="0" borderId="45" xfId="1" applyFont="1" applyBorder="1" applyAlignment="1">
      <alignment horizontal="center" vertical="center"/>
    </xf>
    <xf numFmtId="0" fontId="22" fillId="0" borderId="46" xfId="1" applyFont="1" applyBorder="1" applyAlignment="1">
      <alignment horizontal="center" vertical="center"/>
    </xf>
    <xf numFmtId="0" fontId="22" fillId="0" borderId="47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2" fillId="0" borderId="49" xfId="1" applyFont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/>
    </xf>
    <xf numFmtId="49" fontId="4" fillId="0" borderId="20" xfId="1" applyNumberFormat="1" applyFont="1" applyFill="1" applyBorder="1" applyAlignment="1" applyProtection="1">
      <alignment horizontal="distributed" vertical="center" indent="1"/>
    </xf>
    <xf numFmtId="49" fontId="4" fillId="0" borderId="9" xfId="1" applyNumberFormat="1" applyFont="1" applyFill="1" applyBorder="1" applyAlignment="1" applyProtection="1">
      <alignment horizontal="distributed" vertical="center" indent="1"/>
    </xf>
    <xf numFmtId="49" fontId="4" fillId="0" borderId="21" xfId="1" applyNumberFormat="1" applyFont="1" applyFill="1" applyBorder="1" applyAlignment="1" applyProtection="1">
      <alignment horizontal="distributed" vertical="center" indent="1"/>
    </xf>
    <xf numFmtId="0" fontId="8" fillId="0" borderId="0" xfId="1" applyFont="1" applyBorder="1" applyAlignment="1" applyProtection="1">
      <alignment horizontal="center" vertical="center"/>
    </xf>
    <xf numFmtId="177" fontId="1" fillId="0" borderId="23" xfId="1" applyNumberFormat="1" applyFont="1" applyFill="1" applyBorder="1" applyAlignment="1" applyProtection="1">
      <alignment horizontal="center" vertical="center"/>
    </xf>
    <xf numFmtId="177" fontId="1" fillId="0" borderId="24" xfId="1" applyNumberFormat="1" applyFont="1" applyFill="1" applyBorder="1" applyAlignment="1" applyProtection="1">
      <alignment horizontal="center" vertical="center"/>
    </xf>
    <xf numFmtId="177" fontId="1" fillId="0" borderId="25" xfId="1" applyNumberFormat="1" applyFont="1" applyFill="1" applyBorder="1" applyAlignment="1" applyProtection="1">
      <alignment horizontal="center" vertical="center"/>
    </xf>
    <xf numFmtId="177" fontId="1" fillId="0" borderId="26" xfId="1" applyNumberFormat="1" applyFont="1" applyFill="1" applyBorder="1" applyAlignment="1" applyProtection="1">
      <alignment horizontal="center" vertical="center"/>
    </xf>
    <xf numFmtId="177" fontId="1" fillId="0" borderId="27" xfId="1" applyNumberFormat="1" applyFont="1" applyFill="1" applyBorder="1" applyAlignment="1" applyProtection="1">
      <alignment horizontal="center" vertical="center"/>
    </xf>
    <xf numFmtId="177" fontId="1" fillId="0" borderId="2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left" vertical="center" indent="2"/>
    </xf>
    <xf numFmtId="0" fontId="7" fillId="0" borderId="5" xfId="1" applyFont="1" applyFill="1" applyBorder="1" applyAlignment="1" applyProtection="1">
      <alignment horizontal="left" vertical="center" indent="2"/>
    </xf>
    <xf numFmtId="0" fontId="7" fillId="0" borderId="6" xfId="1" applyFont="1" applyFill="1" applyBorder="1" applyAlignment="1" applyProtection="1">
      <alignment horizontal="left" vertical="center" indent="2"/>
    </xf>
    <xf numFmtId="49" fontId="2" fillId="0" borderId="5" xfId="1" applyNumberFormat="1" applyBorder="1" applyAlignment="1" applyProtection="1">
      <alignment horizontal="distributed" vertical="center" indent="1"/>
    </xf>
    <xf numFmtId="49" fontId="2" fillId="0" borderId="13" xfId="1" applyNumberFormat="1" applyBorder="1" applyAlignment="1" applyProtection="1">
      <alignment horizontal="distributed" vertical="center" indent="1"/>
    </xf>
    <xf numFmtId="0" fontId="2" fillId="0" borderId="5" xfId="1" applyBorder="1" applyAlignment="1" applyProtection="1">
      <alignment vertical="center"/>
    </xf>
    <xf numFmtId="0" fontId="2" fillId="0" borderId="5" xfId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center" vertical="center" wrapText="1"/>
    </xf>
    <xf numFmtId="49" fontId="4" fillId="0" borderId="14" xfId="1" applyNumberFormat="1" applyFont="1" applyFill="1" applyBorder="1" applyAlignment="1" applyProtection="1">
      <alignment horizontal="distributed" vertical="center" indent="1"/>
    </xf>
    <xf numFmtId="0" fontId="15" fillId="0" borderId="22" xfId="1" applyFont="1" applyFill="1" applyBorder="1" applyAlignment="1" applyProtection="1">
      <alignment horizontal="left" vertical="center" indent="2"/>
    </xf>
    <xf numFmtId="0" fontId="15" fillId="0" borderId="9" xfId="1" applyFont="1" applyFill="1" applyBorder="1" applyAlignment="1" applyProtection="1">
      <alignment horizontal="left" vertical="center" indent="2"/>
    </xf>
    <xf numFmtId="0" fontId="15" fillId="0" borderId="10" xfId="1" applyFont="1" applyFill="1" applyBorder="1" applyAlignment="1" applyProtection="1">
      <alignment horizontal="left" vertical="center" indent="2"/>
    </xf>
    <xf numFmtId="0" fontId="4" fillId="0" borderId="15" xfId="1" applyFont="1" applyBorder="1" applyAlignment="1">
      <alignment horizontal="right" vertical="center"/>
    </xf>
    <xf numFmtId="0" fontId="4" fillId="0" borderId="16" xfId="1" applyFont="1" applyFill="1" applyBorder="1" applyAlignment="1" applyProtection="1">
      <alignment horizontal="center" vertical="center"/>
    </xf>
    <xf numFmtId="0" fontId="2" fillId="0" borderId="16" xfId="1" applyFill="1" applyBorder="1" applyAlignment="1" applyProtection="1">
      <alignment horizontal="center" vertical="center"/>
    </xf>
    <xf numFmtId="58" fontId="7" fillId="0" borderId="17" xfId="1" applyNumberFormat="1" applyFont="1" applyFill="1" applyBorder="1" applyAlignment="1" applyProtection="1">
      <alignment horizontal="distributed" vertical="center" indent="1"/>
    </xf>
    <xf numFmtId="58" fontId="7" fillId="0" borderId="18" xfId="1" applyNumberFormat="1" applyFont="1" applyFill="1" applyBorder="1" applyAlignment="1" applyProtection="1">
      <alignment horizontal="distributed" vertical="center" indent="1"/>
    </xf>
    <xf numFmtId="58" fontId="7" fillId="0" borderId="19" xfId="1" applyNumberFormat="1" applyFont="1" applyFill="1" applyBorder="1" applyAlignment="1" applyProtection="1">
      <alignment horizontal="distributed" vertical="center" indent="1"/>
    </xf>
    <xf numFmtId="0" fontId="21" fillId="0" borderId="0" xfId="1" applyFont="1" applyBorder="1" applyAlignment="1">
      <alignment horizontal="center" vertical="center" wrapText="1"/>
    </xf>
    <xf numFmtId="0" fontId="22" fillId="0" borderId="75" xfId="1" applyFont="1" applyBorder="1" applyAlignment="1">
      <alignment horizontal="center" vertical="center"/>
    </xf>
    <xf numFmtId="0" fontId="18" fillId="0" borderId="75" xfId="1" applyFont="1" applyBorder="1" applyAlignment="1">
      <alignment horizontal="center" vertical="center" wrapText="1"/>
    </xf>
    <xf numFmtId="0" fontId="17" fillId="0" borderId="75" xfId="1" applyFont="1" applyBorder="1" applyAlignment="1">
      <alignment horizontal="center" vertical="center"/>
    </xf>
    <xf numFmtId="49" fontId="4" fillId="0" borderId="12" xfId="1" applyNumberFormat="1" applyFont="1" applyFill="1" applyBorder="1" applyAlignment="1">
      <alignment horizontal="distributed" vertical="center" indent="1"/>
    </xf>
    <xf numFmtId="49" fontId="2" fillId="0" borderId="5" xfId="1" applyNumberFormat="1" applyBorder="1" applyAlignment="1">
      <alignment horizontal="distributed" vertical="center" indent="1"/>
    </xf>
    <xf numFmtId="49" fontId="2" fillId="0" borderId="13" xfId="1" applyNumberFormat="1" applyBorder="1" applyAlignment="1">
      <alignment horizontal="distributed" vertical="center" indent="1"/>
    </xf>
    <xf numFmtId="0" fontId="2" fillId="0" borderId="5" xfId="1" applyBorder="1" applyAlignment="1">
      <alignment vertical="center"/>
    </xf>
    <xf numFmtId="0" fontId="2" fillId="0" borderId="5" xfId="1" applyBorder="1" applyAlignment="1">
      <alignment horizontal="center" vertical="center"/>
    </xf>
    <xf numFmtId="49" fontId="4" fillId="0" borderId="5" xfId="1" applyNumberFormat="1" applyFont="1" applyFill="1" applyBorder="1" applyAlignment="1">
      <alignment horizontal="distributed" vertical="center" indent="1"/>
    </xf>
    <xf numFmtId="49" fontId="4" fillId="0" borderId="13" xfId="1" applyNumberFormat="1" applyFont="1" applyFill="1" applyBorder="1" applyAlignment="1">
      <alignment horizontal="distributed" vertical="center" indent="1"/>
    </xf>
    <xf numFmtId="49" fontId="4" fillId="0" borderId="14" xfId="1" applyNumberFormat="1" applyFont="1" applyFill="1" applyBorder="1" applyAlignment="1">
      <alignment horizontal="distributed" vertical="center" indent="1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58" fontId="4" fillId="0" borderId="5" xfId="1" applyNumberFormat="1" applyFont="1" applyFill="1" applyBorder="1" applyAlignment="1">
      <alignment horizontal="center" vertical="center"/>
    </xf>
    <xf numFmtId="58" fontId="4" fillId="0" borderId="6" xfId="1" applyNumberFormat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 applyProtection="1">
      <alignment horizontal="center" vertical="center"/>
      <protection locked="0"/>
    </xf>
    <xf numFmtId="0" fontId="9" fillId="0" borderId="5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/>
    </xf>
    <xf numFmtId="0" fontId="7" fillId="2" borderId="14" xfId="1" applyFont="1" applyFill="1" applyBorder="1" applyAlignment="1" applyProtection="1">
      <alignment horizontal="left" vertical="center" indent="2"/>
      <protection locked="0"/>
    </xf>
    <xf numFmtId="0" fontId="7" fillId="2" borderId="5" xfId="1" applyFont="1" applyFill="1" applyBorder="1" applyAlignment="1" applyProtection="1">
      <alignment horizontal="left" vertical="center" indent="2"/>
      <protection locked="0"/>
    </xf>
    <xf numFmtId="0" fontId="7" fillId="2" borderId="6" xfId="1" applyFont="1" applyFill="1" applyBorder="1" applyAlignment="1" applyProtection="1">
      <alignment horizontal="left" vertical="center" indent="2"/>
      <protection locked="0"/>
    </xf>
    <xf numFmtId="0" fontId="4" fillId="0" borderId="16" xfId="1" applyFont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58" fontId="7" fillId="2" borderId="17" xfId="1" applyNumberFormat="1" applyFont="1" applyFill="1" applyBorder="1" applyAlignment="1">
      <alignment horizontal="distributed" vertical="center" indent="1"/>
    </xf>
    <xf numFmtId="58" fontId="7" fillId="2" borderId="18" xfId="1" applyNumberFormat="1" applyFont="1" applyFill="1" applyBorder="1" applyAlignment="1">
      <alignment horizontal="distributed" vertical="center" indent="1"/>
    </xf>
    <xf numFmtId="58" fontId="7" fillId="2" borderId="19" xfId="1" applyNumberFormat="1" applyFont="1" applyFill="1" applyBorder="1" applyAlignment="1">
      <alignment horizontal="distributed" vertical="center" indent="1"/>
    </xf>
    <xf numFmtId="49" fontId="4" fillId="0" borderId="20" xfId="1" applyNumberFormat="1" applyFont="1" applyFill="1" applyBorder="1" applyAlignment="1">
      <alignment horizontal="distributed" vertical="center" indent="1"/>
    </xf>
    <xf numFmtId="49" fontId="4" fillId="0" borderId="9" xfId="1" applyNumberFormat="1" applyFont="1" applyFill="1" applyBorder="1" applyAlignment="1">
      <alignment horizontal="distributed" vertical="center" indent="1"/>
    </xf>
    <xf numFmtId="49" fontId="4" fillId="0" borderId="21" xfId="1" applyNumberFormat="1" applyFont="1" applyFill="1" applyBorder="1" applyAlignment="1">
      <alignment horizontal="distributed" vertical="center" indent="1"/>
    </xf>
    <xf numFmtId="177" fontId="1" fillId="2" borderId="23" xfId="1" applyNumberFormat="1" applyFont="1" applyFill="1" applyBorder="1" applyAlignment="1">
      <alignment horizontal="center" vertical="center"/>
    </xf>
    <xf numFmtId="177" fontId="1" fillId="2" borderId="24" xfId="1" applyNumberFormat="1" applyFont="1" applyFill="1" applyBorder="1" applyAlignment="1">
      <alignment horizontal="center" vertical="center"/>
    </xf>
    <xf numFmtId="177" fontId="1" fillId="2" borderId="25" xfId="1" applyNumberFormat="1" applyFont="1" applyFill="1" applyBorder="1" applyAlignment="1">
      <alignment horizontal="center" vertical="center"/>
    </xf>
    <xf numFmtId="177" fontId="1" fillId="2" borderId="26" xfId="1" applyNumberFormat="1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center" vertical="center"/>
    </xf>
    <xf numFmtId="177" fontId="1" fillId="2" borderId="28" xfId="1" applyNumberFormat="1" applyFont="1" applyFill="1" applyBorder="1" applyAlignment="1">
      <alignment horizontal="center" vertical="center"/>
    </xf>
    <xf numFmtId="49" fontId="4" fillId="0" borderId="29" xfId="1" applyNumberFormat="1" applyFont="1" applyFill="1" applyBorder="1" applyAlignment="1">
      <alignment horizontal="distributed" vertical="center" indent="1"/>
    </xf>
    <xf numFmtId="49" fontId="4" fillId="0" borderId="7" xfId="1" applyNumberFormat="1" applyFont="1" applyFill="1" applyBorder="1" applyAlignment="1">
      <alignment horizontal="distributed" vertical="center" indent="1"/>
    </xf>
    <xf numFmtId="49" fontId="4" fillId="0" borderId="30" xfId="1" applyNumberFormat="1" applyFont="1" applyFill="1" applyBorder="1" applyAlignment="1">
      <alignment horizontal="distributed" vertical="center" indent="1"/>
    </xf>
    <xf numFmtId="0" fontId="4" fillId="2" borderId="7" xfId="1" applyFont="1" applyFill="1" applyBorder="1" applyAlignment="1">
      <alignment vertical="center"/>
    </xf>
    <xf numFmtId="0" fontId="15" fillId="2" borderId="22" xfId="1" applyFont="1" applyFill="1" applyBorder="1" applyAlignment="1" applyProtection="1">
      <alignment horizontal="left" vertical="center" indent="2"/>
      <protection locked="0"/>
    </xf>
    <xf numFmtId="0" fontId="15" fillId="2" borderId="9" xfId="1" applyFont="1" applyFill="1" applyBorder="1" applyAlignment="1" applyProtection="1">
      <alignment horizontal="left" vertical="center" indent="2"/>
      <protection locked="0"/>
    </xf>
    <xf numFmtId="0" fontId="15" fillId="2" borderId="10" xfId="1" applyFont="1" applyFill="1" applyBorder="1" applyAlignment="1" applyProtection="1">
      <alignment horizontal="left" vertical="center" indent="2"/>
      <protection locked="0"/>
    </xf>
    <xf numFmtId="0" fontId="4" fillId="2" borderId="32" xfId="1" applyFont="1" applyFill="1" applyBorder="1" applyAlignment="1">
      <alignment vertical="center"/>
    </xf>
    <xf numFmtId="0" fontId="4" fillId="2" borderId="52" xfId="1" applyFont="1" applyFill="1" applyBorder="1" applyAlignment="1">
      <alignment vertical="center"/>
    </xf>
    <xf numFmtId="0" fontId="4" fillId="0" borderId="31" xfId="1" applyFont="1" applyFill="1" applyBorder="1" applyAlignment="1" applyProtection="1">
      <alignment horizontal="center" vertical="center"/>
      <protection locked="0"/>
    </xf>
    <xf numFmtId="0" fontId="4" fillId="0" borderId="32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>
      <alignment horizontal="left" vertical="center" indent="1"/>
    </xf>
    <xf numFmtId="0" fontId="2" fillId="0" borderId="5" xfId="1" applyFill="1" applyBorder="1" applyAlignment="1">
      <alignment horizontal="left" vertical="center" indent="1"/>
    </xf>
    <xf numFmtId="0" fontId="2" fillId="0" borderId="6" xfId="1" applyFill="1" applyBorder="1" applyAlignment="1">
      <alignment horizontal="left" vertical="center" indent="1"/>
    </xf>
    <xf numFmtId="0" fontId="4" fillId="0" borderId="14" xfId="1" applyFont="1" applyFill="1" applyBorder="1" applyAlignment="1">
      <alignment horizontal="left" vertical="center" indent="1"/>
    </xf>
    <xf numFmtId="0" fontId="21" fillId="0" borderId="1" xfId="1" applyFont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49" fontId="4" fillId="0" borderId="29" xfId="1" applyNumberFormat="1" applyFont="1" applyFill="1" applyBorder="1" applyAlignment="1" applyProtection="1">
      <alignment horizontal="distributed" vertical="center" indent="1"/>
    </xf>
    <xf numFmtId="49" fontId="4" fillId="0" borderId="7" xfId="1" applyNumberFormat="1" applyFont="1" applyFill="1" applyBorder="1" applyAlignment="1" applyProtection="1">
      <alignment horizontal="distributed" vertical="center" indent="1"/>
    </xf>
    <xf numFmtId="49" fontId="4" fillId="0" borderId="30" xfId="1" applyNumberFormat="1" applyFont="1" applyFill="1" applyBorder="1" applyAlignment="1" applyProtection="1">
      <alignment horizontal="distributed" vertical="center" indent="1"/>
    </xf>
    <xf numFmtId="0" fontId="4" fillId="0" borderId="32" xfId="1" applyFont="1" applyFill="1" applyBorder="1" applyAlignment="1">
      <alignment vertical="center"/>
    </xf>
    <xf numFmtId="0" fontId="4" fillId="0" borderId="52" xfId="1" applyFont="1" applyFill="1" applyBorder="1" applyAlignment="1">
      <alignment vertical="center"/>
    </xf>
    <xf numFmtId="0" fontId="21" fillId="0" borderId="0" xfId="1" applyFont="1" applyBorder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left" vertical="center" indent="1"/>
    </xf>
    <xf numFmtId="0" fontId="2" fillId="2" borderId="5" xfId="1" applyFill="1" applyBorder="1" applyAlignment="1">
      <alignment horizontal="left" vertical="center" indent="1"/>
    </xf>
    <xf numFmtId="0" fontId="2" fillId="2" borderId="6" xfId="1" applyFill="1" applyBorder="1" applyAlignment="1">
      <alignment horizontal="left" vertical="center" indent="1"/>
    </xf>
    <xf numFmtId="0" fontId="4" fillId="2" borderId="14" xfId="1" applyFont="1" applyFill="1" applyBorder="1" applyAlignment="1">
      <alignment horizontal="left" vertical="center" indent="1"/>
    </xf>
    <xf numFmtId="0" fontId="9" fillId="2" borderId="2" xfId="1" applyFont="1" applyFill="1" applyBorder="1" applyAlignment="1">
      <alignment horizontal="center" vertical="center"/>
    </xf>
    <xf numFmtId="58" fontId="7" fillId="2" borderId="73" xfId="1" applyNumberFormat="1" applyFont="1" applyFill="1" applyBorder="1" applyAlignment="1">
      <alignment horizontal="distributed" vertical="center" indent="1"/>
    </xf>
    <xf numFmtId="58" fontId="7" fillId="2" borderId="2" xfId="1" applyNumberFormat="1" applyFont="1" applyFill="1" applyBorder="1" applyAlignment="1">
      <alignment horizontal="distributed" vertical="center" indent="1"/>
    </xf>
    <xf numFmtId="58" fontId="7" fillId="2" borderId="74" xfId="1" applyNumberFormat="1" applyFont="1" applyFill="1" applyBorder="1" applyAlignment="1">
      <alignment horizontal="distributed" vertical="center" indent="1"/>
    </xf>
    <xf numFmtId="0" fontId="9" fillId="0" borderId="73" xfId="1" applyFont="1" applyFill="1" applyBorder="1" applyAlignment="1" applyProtection="1">
      <alignment horizontal="center" vertical="center"/>
      <protection locked="0"/>
    </xf>
    <xf numFmtId="0" fontId="9" fillId="0" borderId="38" xfId="1" applyFont="1" applyFill="1" applyBorder="1" applyAlignment="1" applyProtection="1">
      <alignment horizontal="center" vertical="center"/>
      <protection locked="0"/>
    </xf>
    <xf numFmtId="0" fontId="4" fillId="0" borderId="38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58" fontId="7" fillId="0" borderId="37" xfId="1" applyNumberFormat="1" applyFont="1" applyFill="1" applyBorder="1" applyAlignment="1">
      <alignment horizontal="distributed" vertical="center" indent="1"/>
    </xf>
    <xf numFmtId="58" fontId="7" fillId="0" borderId="38" xfId="1" applyNumberFormat="1" applyFont="1" applyFill="1" applyBorder="1" applyAlignment="1">
      <alignment horizontal="distributed" vertical="center" indent="1"/>
    </xf>
    <xf numFmtId="58" fontId="7" fillId="0" borderId="39" xfId="1" applyNumberFormat="1" applyFont="1" applyFill="1" applyBorder="1" applyAlignment="1">
      <alignment horizontal="distributed" vertical="center" indent="1"/>
    </xf>
    <xf numFmtId="0" fontId="9" fillId="0" borderId="37" xfId="1" applyFont="1" applyFill="1" applyBorder="1" applyAlignment="1" applyProtection="1">
      <alignment horizontal="center" vertical="center"/>
      <protection locked="0"/>
    </xf>
    <xf numFmtId="58" fontId="4" fillId="0" borderId="5" xfId="1" applyNumberFormat="1" applyFont="1" applyFill="1" applyBorder="1" applyAlignment="1" applyProtection="1">
      <alignment horizontal="center" vertical="center"/>
    </xf>
    <xf numFmtId="58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7" fillId="0" borderId="14" xfId="1" applyFont="1" applyFill="1" applyBorder="1" applyAlignment="1" applyProtection="1">
      <alignment horizontal="left" vertical="center" indent="2"/>
      <protection locked="0"/>
    </xf>
    <xf numFmtId="0" fontId="7" fillId="0" borderId="5" xfId="1" applyFont="1" applyFill="1" applyBorder="1" applyAlignment="1" applyProtection="1">
      <alignment horizontal="left" vertical="center" indent="2"/>
      <protection locked="0"/>
    </xf>
    <xf numFmtId="0" fontId="7" fillId="0" borderId="6" xfId="1" applyFont="1" applyFill="1" applyBorder="1" applyAlignment="1" applyProtection="1">
      <alignment horizontal="left" vertical="center" indent="2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58" fontId="7" fillId="0" borderId="17" xfId="1" applyNumberFormat="1" applyFont="1" applyFill="1" applyBorder="1" applyAlignment="1">
      <alignment horizontal="distributed" vertical="center" indent="1"/>
    </xf>
    <xf numFmtId="58" fontId="7" fillId="0" borderId="18" xfId="1" applyNumberFormat="1" applyFont="1" applyFill="1" applyBorder="1" applyAlignment="1">
      <alignment horizontal="distributed" vertical="center" indent="1"/>
    </xf>
    <xf numFmtId="58" fontId="7" fillId="0" borderId="19" xfId="1" applyNumberFormat="1" applyFont="1" applyFill="1" applyBorder="1" applyAlignment="1">
      <alignment horizontal="distributed" vertical="center" indent="1"/>
    </xf>
    <xf numFmtId="177" fontId="1" fillId="0" borderId="23" xfId="1" applyNumberFormat="1" applyFont="1" applyFill="1" applyBorder="1" applyAlignment="1">
      <alignment horizontal="center" vertical="center"/>
    </xf>
    <xf numFmtId="177" fontId="1" fillId="0" borderId="24" xfId="1" applyNumberFormat="1" applyFont="1" applyFill="1" applyBorder="1" applyAlignment="1">
      <alignment horizontal="center" vertical="center"/>
    </xf>
    <xf numFmtId="177" fontId="1" fillId="0" borderId="25" xfId="1" applyNumberFormat="1" applyFont="1" applyFill="1" applyBorder="1" applyAlignment="1">
      <alignment horizontal="center" vertical="center"/>
    </xf>
    <xf numFmtId="177" fontId="1" fillId="0" borderId="26" xfId="1" applyNumberFormat="1" applyFont="1" applyFill="1" applyBorder="1" applyAlignment="1">
      <alignment horizontal="center" vertical="center"/>
    </xf>
    <xf numFmtId="177" fontId="1" fillId="0" borderId="27" xfId="1" applyNumberFormat="1" applyFont="1" applyFill="1" applyBorder="1" applyAlignment="1">
      <alignment horizontal="center" vertical="center"/>
    </xf>
    <xf numFmtId="177" fontId="1" fillId="0" borderId="28" xfId="1" applyNumberFormat="1" applyFont="1" applyFill="1" applyBorder="1" applyAlignment="1">
      <alignment horizontal="center" vertical="center"/>
    </xf>
    <xf numFmtId="0" fontId="15" fillId="0" borderId="22" xfId="1" applyFont="1" applyFill="1" applyBorder="1" applyAlignment="1" applyProtection="1">
      <alignment horizontal="left" vertical="center" indent="2"/>
      <protection locked="0"/>
    </xf>
    <xf numFmtId="0" fontId="15" fillId="0" borderId="9" xfId="1" applyFont="1" applyFill="1" applyBorder="1" applyAlignment="1" applyProtection="1">
      <alignment horizontal="left" vertical="center" indent="2"/>
      <protection locked="0"/>
    </xf>
    <xf numFmtId="0" fontId="15" fillId="0" borderId="10" xfId="1" applyFont="1" applyFill="1" applyBorder="1" applyAlignment="1" applyProtection="1">
      <alignment horizontal="left" vertical="center" indent="2"/>
      <protection locked="0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</cellXfs>
  <cellStyles count="2">
    <cellStyle name="標準" xfId="0" builtinId="0"/>
    <cellStyle name="標準_6-1.請負工事検査書類_技術管理G2408" xfId="1"/>
  </cellStyles>
  <dxfs count="3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DAEEF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5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tabColor rgb="FF00B050"/>
  </sheetPr>
  <dimension ref="A1:BD97"/>
  <sheetViews>
    <sheetView showGridLines="0" showZeros="0" tabSelected="1" view="pageBreakPreview" zoomScaleNormal="100" zoomScaleSheetLayoutView="100" workbookViewId="0">
      <selection activeCell="Z3" sqref="Z3:AJ3"/>
    </sheetView>
  </sheetViews>
  <sheetFormatPr defaultColWidth="8" defaultRowHeight="12"/>
  <cols>
    <col min="1" max="5" width="2.375" style="1" customWidth="1"/>
    <col min="6" max="6" width="2.5" style="1" customWidth="1"/>
    <col min="7" max="36" width="2.375" style="1" customWidth="1"/>
    <col min="37" max="37" width="2.5" style="1" customWidth="1"/>
    <col min="38" max="38" width="4" style="1" customWidth="1"/>
    <col min="39" max="39" width="6" style="1" customWidth="1"/>
    <col min="40" max="40" width="6.875" style="1" customWidth="1"/>
    <col min="41" max="41" width="6.625" style="1" customWidth="1"/>
    <col min="42" max="47" width="6.375" style="1" customWidth="1"/>
    <col min="48" max="48" width="4.625" style="1" customWidth="1"/>
    <col min="49" max="16384" width="8" style="1"/>
  </cols>
  <sheetData>
    <row r="1" spans="1:56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6" s="2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10" t="s">
        <v>0</v>
      </c>
      <c r="AF2" s="210"/>
      <c r="AG2" s="210"/>
      <c r="AH2" s="210"/>
      <c r="AI2" s="210"/>
      <c r="AJ2" s="210"/>
    </row>
    <row r="3" spans="1:56" s="2" customFormat="1" ht="17.25" customHeight="1" thickBot="1">
      <c r="A3" s="79" t="str">
        <f>IF(N11="□"," 発議側　控"," 発議側→相手方　送付用")&amp;"（発注者用）"</f>
        <v xml:space="preserve"> 発議側→相手方　送付用（発注者用）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40" t="s">
        <v>1</v>
      </c>
      <c r="S3" s="241"/>
      <c r="T3" s="241"/>
      <c r="U3" s="241"/>
      <c r="V3" s="241"/>
      <c r="W3" s="241"/>
      <c r="X3" s="241"/>
      <c r="Y3" s="241"/>
      <c r="Z3" s="242">
        <v>43709</v>
      </c>
      <c r="AA3" s="243"/>
      <c r="AB3" s="243"/>
      <c r="AC3" s="243"/>
      <c r="AD3" s="243"/>
      <c r="AE3" s="243"/>
      <c r="AF3" s="243"/>
      <c r="AG3" s="243"/>
      <c r="AH3" s="243"/>
      <c r="AI3" s="243"/>
      <c r="AJ3" s="244"/>
      <c r="AK3" s="4"/>
    </row>
    <row r="4" spans="1:56" s="2" customFormat="1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M4" s="63"/>
      <c r="AN4" s="63"/>
      <c r="AO4" s="63"/>
      <c r="AP4" s="63"/>
      <c r="AQ4" s="63"/>
      <c r="AR4" s="63"/>
    </row>
    <row r="5" spans="1:56" s="2" customFormat="1" ht="11.25" customHeight="1">
      <c r="A5" s="5"/>
      <c r="B5" s="6"/>
      <c r="C5" s="6"/>
      <c r="D5" s="6"/>
      <c r="E5" s="6"/>
      <c r="F5" s="6"/>
      <c r="G5" s="236" t="s">
        <v>20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11"/>
      <c r="AF5" s="248">
        <v>1</v>
      </c>
      <c r="AG5" s="249"/>
      <c r="AH5" s="249"/>
      <c r="AI5" s="250"/>
      <c r="AJ5" s="12"/>
      <c r="AL5" s="17"/>
      <c r="AO5" s="63"/>
      <c r="AP5" s="63"/>
      <c r="AQ5" s="63"/>
      <c r="AR5" s="63"/>
    </row>
    <row r="6" spans="1:56" s="2" customFormat="1" ht="14.25" customHeight="1">
      <c r="A6" s="5"/>
      <c r="B6" s="6"/>
      <c r="C6" s="6"/>
      <c r="D6" s="6"/>
      <c r="E6" s="6"/>
      <c r="F6" s="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11"/>
      <c r="AF6" s="251"/>
      <c r="AG6" s="252"/>
      <c r="AH6" s="252"/>
      <c r="AI6" s="253"/>
      <c r="AJ6" s="12"/>
      <c r="AL6" s="63"/>
    </row>
    <row r="7" spans="1:56" s="2" customFormat="1" ht="4.5" customHeight="1">
      <c r="A7" s="5"/>
      <c r="B7" s="6"/>
      <c r="C7" s="6"/>
      <c r="D7" s="6"/>
      <c r="E7" s="6"/>
      <c r="F7" s="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1"/>
      <c r="AF7" s="11"/>
      <c r="AG7" s="11"/>
      <c r="AH7" s="11"/>
      <c r="AI7" s="11"/>
      <c r="AJ7" s="13"/>
    </row>
    <row r="8" spans="1:56" s="2" customFormat="1" ht="24.95" customHeight="1">
      <c r="A8" s="245" t="s">
        <v>2</v>
      </c>
      <c r="B8" s="246"/>
      <c r="C8" s="246"/>
      <c r="D8" s="246"/>
      <c r="E8" s="246"/>
      <c r="F8" s="247"/>
      <c r="G8" s="258" t="s">
        <v>77</v>
      </c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  <c r="AJ8" s="260"/>
    </row>
    <row r="9" spans="1:56" s="2" customFormat="1" ht="21.75" customHeight="1">
      <c r="A9" s="220" t="s">
        <v>44</v>
      </c>
      <c r="B9" s="225"/>
      <c r="C9" s="225"/>
      <c r="D9" s="225"/>
      <c r="E9" s="225"/>
      <c r="F9" s="226"/>
      <c r="G9" s="237" t="s">
        <v>59</v>
      </c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9"/>
    </row>
    <row r="10" spans="1:56" s="2" customFormat="1" ht="28.5" customHeight="1">
      <c r="A10" s="220" t="s">
        <v>3</v>
      </c>
      <c r="B10" s="221"/>
      <c r="C10" s="221"/>
      <c r="D10" s="221"/>
      <c r="E10" s="221"/>
      <c r="F10" s="222"/>
      <c r="G10" s="118" t="s">
        <v>4</v>
      </c>
      <c r="H10" s="223"/>
      <c r="I10" s="223"/>
      <c r="J10" s="223"/>
      <c r="K10" s="223"/>
      <c r="L10" s="229">
        <v>123</v>
      </c>
      <c r="M10" s="229"/>
      <c r="N10" s="229"/>
      <c r="O10" s="229"/>
      <c r="P10" s="229"/>
      <c r="Q10" s="229"/>
      <c r="R10" s="229"/>
      <c r="S10" s="114" t="s">
        <v>5</v>
      </c>
      <c r="T10" s="224"/>
      <c r="U10" s="227" t="s">
        <v>40</v>
      </c>
      <c r="V10" s="225"/>
      <c r="W10" s="225"/>
      <c r="X10" s="225"/>
      <c r="Y10" s="225"/>
      <c r="Z10" s="226"/>
      <c r="AA10" s="120" t="s">
        <v>6</v>
      </c>
      <c r="AB10" s="121"/>
      <c r="AC10" s="228" t="s">
        <v>76</v>
      </c>
      <c r="AD10" s="228"/>
      <c r="AE10" s="228"/>
      <c r="AF10" s="228"/>
      <c r="AG10" s="228"/>
      <c r="AH10" s="228"/>
      <c r="AI10" s="114" t="s">
        <v>5</v>
      </c>
      <c r="AJ10" s="204"/>
      <c r="AM10" s="64"/>
      <c r="AN10" s="64"/>
      <c r="AO10" s="64"/>
      <c r="AP10" s="64"/>
      <c r="AQ10" s="64"/>
      <c r="AR10" s="64"/>
      <c r="AS10" s="64"/>
      <c r="AT10" s="195"/>
      <c r="AU10" s="196"/>
      <c r="AV10" s="196"/>
      <c r="AW10" s="196"/>
      <c r="AX10" s="196"/>
      <c r="AY10" s="195"/>
      <c r="AZ10" s="195"/>
      <c r="BA10" s="195"/>
      <c r="BB10" s="195"/>
      <c r="BC10" s="195"/>
      <c r="BD10" s="15"/>
    </row>
    <row r="11" spans="1:56" s="16" customFormat="1" ht="20.100000000000001" customHeight="1">
      <c r="A11" s="220" t="s">
        <v>21</v>
      </c>
      <c r="B11" s="225"/>
      <c r="C11" s="225"/>
      <c r="D11" s="225"/>
      <c r="E11" s="225"/>
      <c r="F11" s="226"/>
      <c r="G11" s="53"/>
      <c r="H11" s="97" t="s">
        <v>61</v>
      </c>
      <c r="I11" s="47" t="s">
        <v>33</v>
      </c>
      <c r="J11" s="47"/>
      <c r="K11" s="47"/>
      <c r="L11" s="54"/>
      <c r="M11" s="47"/>
      <c r="N11" s="97" t="s">
        <v>75</v>
      </c>
      <c r="O11" s="47" t="s">
        <v>44</v>
      </c>
      <c r="R11" s="74"/>
      <c r="S11" s="120" t="s">
        <v>41</v>
      </c>
      <c r="T11" s="121"/>
      <c r="U11" s="121"/>
      <c r="V11" s="232"/>
      <c r="W11" s="233" t="s">
        <v>43</v>
      </c>
      <c r="X11" s="234"/>
      <c r="Y11" s="234"/>
      <c r="Z11" s="234"/>
      <c r="AA11" s="234"/>
      <c r="AB11" s="235" t="s">
        <v>60</v>
      </c>
      <c r="AC11" s="235"/>
      <c r="AD11" s="235"/>
      <c r="AE11" s="235"/>
      <c r="AF11" s="235"/>
      <c r="AG11" s="235"/>
      <c r="AH11" s="235"/>
      <c r="AI11" s="230" t="str">
        <f>IF(H11="☑","","㊞")</f>
        <v>㊞</v>
      </c>
      <c r="AJ11" s="231"/>
      <c r="AN11" s="18"/>
      <c r="AO11" s="18"/>
    </row>
    <row r="12" spans="1:56" s="19" customFormat="1" ht="20.100000000000001" customHeight="1">
      <c r="A12" s="254" t="s">
        <v>18</v>
      </c>
      <c r="B12" s="255"/>
      <c r="C12" s="255"/>
      <c r="D12" s="255"/>
      <c r="E12" s="255"/>
      <c r="F12" s="256"/>
      <c r="G12" s="55"/>
      <c r="H12" s="97" t="s">
        <v>61</v>
      </c>
      <c r="I12" s="48" t="s">
        <v>26</v>
      </c>
      <c r="J12" s="48"/>
      <c r="K12" s="97" t="s">
        <v>61</v>
      </c>
      <c r="L12" s="48" t="s">
        <v>27</v>
      </c>
      <c r="M12" s="48"/>
      <c r="N12" s="97" t="s">
        <v>61</v>
      </c>
      <c r="O12" s="48" t="s">
        <v>28</v>
      </c>
      <c r="P12" s="48"/>
      <c r="Q12" s="97" t="s">
        <v>61</v>
      </c>
      <c r="R12" s="48" t="s">
        <v>29</v>
      </c>
      <c r="S12" s="48"/>
      <c r="T12" s="97" t="s">
        <v>61</v>
      </c>
      <c r="U12" s="48" t="s">
        <v>30</v>
      </c>
      <c r="V12" s="48"/>
      <c r="W12" s="97" t="s">
        <v>61</v>
      </c>
      <c r="X12" s="48" t="s">
        <v>31</v>
      </c>
      <c r="Y12" s="48"/>
      <c r="Z12" s="97" t="s">
        <v>61</v>
      </c>
      <c r="AA12" s="48" t="s">
        <v>32</v>
      </c>
      <c r="AB12" s="48"/>
      <c r="AC12" s="48"/>
      <c r="AD12" s="56" t="s">
        <v>7</v>
      </c>
      <c r="AE12" s="257"/>
      <c r="AF12" s="257"/>
      <c r="AG12" s="257"/>
      <c r="AH12" s="257"/>
      <c r="AI12" s="257"/>
      <c r="AJ12" s="57" t="s">
        <v>8</v>
      </c>
      <c r="AL12" s="16"/>
    </row>
    <row r="13" spans="1:56" s="76" customFormat="1" ht="20.100000000000001" customHeight="1">
      <c r="A13" s="263" t="s">
        <v>9</v>
      </c>
      <c r="B13" s="264"/>
      <c r="C13" s="264"/>
      <c r="D13" s="264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  <c r="V13" s="261"/>
      <c r="W13" s="261"/>
      <c r="X13" s="261"/>
      <c r="Y13" s="261"/>
      <c r="Z13" s="261"/>
      <c r="AA13" s="261"/>
      <c r="AB13" s="261"/>
      <c r="AC13" s="261"/>
      <c r="AD13" s="261"/>
      <c r="AE13" s="261"/>
      <c r="AF13" s="261"/>
      <c r="AG13" s="261"/>
      <c r="AH13" s="261"/>
      <c r="AI13" s="261"/>
      <c r="AJ13" s="262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56" s="2" customFormat="1" ht="20.100000000000001" customHeight="1">
      <c r="A14" s="141" t="s">
        <v>62</v>
      </c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3"/>
      <c r="AM14" s="20"/>
    </row>
    <row r="15" spans="1:56" s="2" customFormat="1" ht="20.100000000000001" customHeight="1">
      <c r="A15" s="141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3"/>
    </row>
    <row r="16" spans="1:56" s="2" customFormat="1" ht="20.100000000000001" customHeight="1">
      <c r="A16" s="141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3"/>
    </row>
    <row r="17" spans="1:36" s="2" customFormat="1" ht="20.100000000000001" customHeight="1">
      <c r="A17" s="141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3"/>
    </row>
    <row r="18" spans="1:36" s="2" customFormat="1" ht="20.100000000000001" customHeight="1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3"/>
    </row>
    <row r="19" spans="1:36" s="2" customFormat="1" ht="20.100000000000001" customHeight="1">
      <c r="A19" s="141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3"/>
    </row>
    <row r="20" spans="1:36" s="2" customFormat="1" ht="20.100000000000001" customHeight="1">
      <c r="A20" s="141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3"/>
    </row>
    <row r="21" spans="1:36" s="2" customFormat="1" ht="20.100000000000001" customHeight="1">
      <c r="A21" s="141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3"/>
    </row>
    <row r="22" spans="1:36" s="2" customFormat="1" ht="20.100000000000001" customHeight="1">
      <c r="A22" s="141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3"/>
    </row>
    <row r="23" spans="1:36" s="2" customFormat="1" ht="20.100000000000001" customHeight="1">
      <c r="A23" s="141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</row>
    <row r="24" spans="1:36" s="2" customFormat="1" ht="20.100000000000001" customHeight="1">
      <c r="A24" s="141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3"/>
    </row>
    <row r="25" spans="1:36" s="2" customFormat="1" ht="20.100000000000001" customHeigh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3"/>
    </row>
    <row r="26" spans="1:36" s="2" customFormat="1" ht="20.100000000000001" customHeight="1">
      <c r="A26" s="144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6"/>
    </row>
    <row r="27" spans="1:36" s="2" customFormat="1" ht="20.100000000000001" customHeight="1">
      <c r="A27" s="168" t="s">
        <v>19</v>
      </c>
      <c r="B27" s="169"/>
      <c r="C27" s="170"/>
      <c r="D27" s="45"/>
      <c r="E27" s="51" t="str">
        <f>IF(N11="☑","☑","□")</f>
        <v>☑</v>
      </c>
      <c r="F27" s="49" t="s">
        <v>33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s="2" customFormat="1" ht="20.100000000000001" customHeight="1">
      <c r="A28" s="171"/>
      <c r="B28" s="172"/>
      <c r="C28" s="173"/>
      <c r="E28" s="77" t="s">
        <v>10</v>
      </c>
      <c r="F28" s="14"/>
      <c r="G28" s="14"/>
      <c r="H28" s="14"/>
      <c r="I28" s="14"/>
      <c r="J28" s="52" t="s">
        <v>39</v>
      </c>
      <c r="K28" s="50" t="s">
        <v>26</v>
      </c>
      <c r="L28" s="50"/>
      <c r="M28" s="52" t="s">
        <v>39</v>
      </c>
      <c r="N28" s="50" t="s">
        <v>35</v>
      </c>
      <c r="O28" s="50"/>
      <c r="P28" s="52" t="s">
        <v>39</v>
      </c>
      <c r="Q28" s="50" t="s">
        <v>36</v>
      </c>
      <c r="R28" s="50"/>
      <c r="S28" s="52" t="s">
        <v>39</v>
      </c>
      <c r="T28" s="50" t="s">
        <v>32</v>
      </c>
      <c r="U28" s="14"/>
      <c r="V28" s="14"/>
      <c r="W28" s="43" t="s">
        <v>7</v>
      </c>
      <c r="X28" s="14"/>
      <c r="Y28" s="14"/>
      <c r="Z28" s="14"/>
      <c r="AA28" s="14"/>
      <c r="AB28" s="14"/>
      <c r="AC28" s="14"/>
      <c r="AD28" s="14" t="s">
        <v>11</v>
      </c>
      <c r="AE28" s="14" t="s">
        <v>11</v>
      </c>
      <c r="AF28" s="14"/>
      <c r="AG28" s="43" t="s">
        <v>12</v>
      </c>
      <c r="AH28" s="14" t="s">
        <v>13</v>
      </c>
      <c r="AI28" s="14"/>
      <c r="AJ28" s="40"/>
    </row>
    <row r="29" spans="1:36" s="2" customFormat="1" ht="20.100000000000001" customHeight="1">
      <c r="A29" s="171"/>
      <c r="B29" s="172"/>
      <c r="C29" s="173"/>
      <c r="D29" s="14"/>
      <c r="E29" s="77"/>
      <c r="F29" s="14"/>
      <c r="G29" s="14"/>
      <c r="H29" s="14"/>
      <c r="I29" s="14"/>
      <c r="J29" s="52" t="s">
        <v>39</v>
      </c>
      <c r="K29" s="50" t="s">
        <v>37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40"/>
    </row>
    <row r="30" spans="1:36" s="2" customFormat="1" ht="20.100000000000001" customHeight="1">
      <c r="A30" s="171"/>
      <c r="B30" s="172"/>
      <c r="C30" s="173"/>
      <c r="D30" s="14"/>
      <c r="E30" s="62" t="str">
        <f>IF(N11="☑","□","☑")</f>
        <v>□</v>
      </c>
      <c r="F30" s="50" t="s">
        <v>44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40"/>
    </row>
    <row r="31" spans="1:36" s="2" customFormat="1" ht="20.100000000000001" customHeight="1">
      <c r="A31" s="171"/>
      <c r="B31" s="172"/>
      <c r="C31" s="173"/>
      <c r="E31" s="14" t="s">
        <v>10</v>
      </c>
      <c r="F31" s="14"/>
      <c r="G31" s="14"/>
      <c r="H31" s="14"/>
      <c r="I31" s="14"/>
      <c r="J31" s="52" t="s">
        <v>39</v>
      </c>
      <c r="K31" s="50" t="s">
        <v>38</v>
      </c>
      <c r="L31" s="50"/>
      <c r="M31" s="52" t="s">
        <v>39</v>
      </c>
      <c r="N31" s="50" t="s">
        <v>36</v>
      </c>
      <c r="O31" s="50"/>
      <c r="P31" s="52" t="s">
        <v>39</v>
      </c>
      <c r="Q31" s="50" t="s">
        <v>32</v>
      </c>
      <c r="R31" s="14"/>
      <c r="S31" s="14"/>
      <c r="T31" s="43" t="s">
        <v>7</v>
      </c>
      <c r="U31" s="14"/>
      <c r="V31" s="14"/>
      <c r="W31" s="14"/>
      <c r="X31" s="14"/>
      <c r="Y31" s="14"/>
      <c r="Z31" s="14"/>
      <c r="AA31" s="14" t="s">
        <v>11</v>
      </c>
      <c r="AB31" s="14" t="s">
        <v>11</v>
      </c>
      <c r="AC31" s="14"/>
      <c r="AD31" s="43" t="s">
        <v>12</v>
      </c>
      <c r="AE31" s="14" t="s">
        <v>13</v>
      </c>
      <c r="AF31" s="14"/>
      <c r="AG31" s="14"/>
      <c r="AH31" s="14"/>
      <c r="AI31" s="14"/>
      <c r="AJ31" s="40"/>
    </row>
    <row r="32" spans="1:36" s="2" customFormat="1" ht="20.100000000000001" customHeight="1">
      <c r="A32" s="171"/>
      <c r="B32" s="172"/>
      <c r="C32" s="173"/>
      <c r="D32" s="120" t="s">
        <v>14</v>
      </c>
      <c r="E32" s="121"/>
      <c r="F32" s="121"/>
      <c r="G32" s="121"/>
      <c r="H32" s="121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3"/>
    </row>
    <row r="33" spans="1:36" s="2" customFormat="1" ht="20.100000000000001" customHeight="1">
      <c r="A33" s="171"/>
      <c r="B33" s="172"/>
      <c r="C33" s="173"/>
      <c r="D33" s="265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7"/>
    </row>
    <row r="34" spans="1:36" s="2" customFormat="1" ht="20.100000000000001" customHeight="1">
      <c r="A34" s="171"/>
      <c r="B34" s="172"/>
      <c r="C34" s="173"/>
      <c r="D34" s="265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7"/>
    </row>
    <row r="35" spans="1:36" s="2" customFormat="1" ht="20.100000000000001" customHeight="1">
      <c r="A35" s="171"/>
      <c r="B35" s="172"/>
      <c r="C35" s="173"/>
      <c r="D35" s="265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7"/>
    </row>
    <row r="36" spans="1:36" s="2" customFormat="1" ht="20.100000000000001" customHeight="1">
      <c r="A36" s="171"/>
      <c r="B36" s="172"/>
      <c r="C36" s="173"/>
      <c r="D36" s="265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7"/>
    </row>
    <row r="37" spans="1:36" s="2" customFormat="1" ht="20.100000000000001" customHeight="1">
      <c r="A37" s="171"/>
      <c r="B37" s="172"/>
      <c r="C37" s="173"/>
      <c r="D37" s="265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7"/>
    </row>
    <row r="38" spans="1:36" s="2" customFormat="1" ht="20.100000000000001" customHeight="1">
      <c r="A38" s="171"/>
      <c r="B38" s="172"/>
      <c r="C38" s="173"/>
      <c r="D38" s="268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7"/>
    </row>
    <row r="39" spans="1:36" s="2" customFormat="1" ht="24" customHeight="1" thickBot="1">
      <c r="A39" s="174"/>
      <c r="B39" s="129"/>
      <c r="C39" s="130"/>
      <c r="D39" s="128" t="s">
        <v>41</v>
      </c>
      <c r="E39" s="129"/>
      <c r="F39" s="129"/>
      <c r="G39" s="130"/>
      <c r="H39" s="126"/>
      <c r="I39" s="127"/>
      <c r="J39" s="127"/>
      <c r="K39" s="127"/>
      <c r="L39" s="12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129"/>
      <c r="Y39" s="130"/>
      <c r="Z39" s="157" t="s">
        <v>74</v>
      </c>
      <c r="AA39" s="158"/>
      <c r="AB39" s="158"/>
      <c r="AC39" s="158"/>
      <c r="AD39" s="158"/>
      <c r="AE39" s="158"/>
      <c r="AF39" s="158"/>
      <c r="AG39" s="158"/>
      <c r="AH39" s="158"/>
      <c r="AI39" s="158"/>
      <c r="AJ39" s="159"/>
    </row>
    <row r="40" spans="1:36" s="2" customFormat="1" ht="8.25" customHeight="1">
      <c r="A40" s="160" t="str">
        <f>IF(E30="☑","","※回答側控に処理・回答欄に必要事項を記載し、回答側送付用に回答者が押印したものを返送する。")</f>
        <v>※回答側控に処理・回答欄に必要事項を記載し、回答側送付用に回答者が押印したものを返送する。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</row>
    <row r="41" spans="1:36" s="2" customFormat="1" ht="8.2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1:36" ht="8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ht="14.25" customHeight="1">
      <c r="A43" s="270"/>
      <c r="B43" s="270"/>
      <c r="C43" s="270"/>
      <c r="D43" s="270"/>
      <c r="E43" s="270"/>
      <c r="F43" s="270"/>
      <c r="G43" s="270"/>
      <c r="H43" s="270"/>
      <c r="I43" s="270"/>
      <c r="J43" s="276"/>
      <c r="K43" s="276"/>
      <c r="L43" s="276"/>
      <c r="M43" s="22"/>
      <c r="O43" s="78"/>
      <c r="P43" s="78"/>
      <c r="Q43" s="78"/>
      <c r="R43" s="78"/>
      <c r="W43" s="80" t="str">
        <f>IF(H11="☑","（発議時決裁欄）","（受領時決裁欄）")</f>
        <v>（受領時決裁欄）</v>
      </c>
      <c r="Y43" s="112" t="s">
        <v>15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36" ht="22.5" customHeight="1">
      <c r="A44" s="165"/>
      <c r="B44" s="165"/>
      <c r="C44" s="165"/>
      <c r="D44" s="165"/>
      <c r="E44" s="165"/>
      <c r="F44" s="165"/>
      <c r="G44" s="165"/>
      <c r="H44" s="216"/>
      <c r="I44" s="216"/>
      <c r="J44" s="165"/>
      <c r="K44" s="216"/>
      <c r="L44" s="216"/>
      <c r="M44" s="23"/>
      <c r="N44" s="23"/>
      <c r="O44" s="23"/>
      <c r="P44" s="23"/>
      <c r="Q44" s="23"/>
      <c r="R44" s="23"/>
      <c r="W44" s="23"/>
      <c r="X44" s="23"/>
      <c r="Y44" s="112" t="s">
        <v>22</v>
      </c>
      <c r="Z44" s="112"/>
      <c r="AA44" s="112"/>
      <c r="AB44" s="112" t="s">
        <v>17</v>
      </c>
      <c r="AC44" s="112"/>
      <c r="AD44" s="112"/>
      <c r="AE44" s="218" t="s">
        <v>24</v>
      </c>
      <c r="AF44" s="218"/>
      <c r="AG44" s="218"/>
      <c r="AH44" s="218" t="s">
        <v>25</v>
      </c>
      <c r="AI44" s="218"/>
      <c r="AJ44" s="218"/>
    </row>
    <row r="45" spans="1:36" ht="14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23"/>
      <c r="N45" s="23"/>
      <c r="O45" s="23"/>
      <c r="P45" s="23"/>
      <c r="Q45" s="23"/>
      <c r="R45" s="23"/>
      <c r="W45" s="23"/>
      <c r="X45" s="23"/>
      <c r="Y45" s="219"/>
      <c r="Z45" s="219"/>
      <c r="AA45" s="219"/>
      <c r="AB45" s="217"/>
      <c r="AC45" s="217"/>
      <c r="AD45" s="217"/>
      <c r="AE45" s="217"/>
      <c r="AF45" s="217"/>
      <c r="AG45" s="217"/>
      <c r="AH45" s="217"/>
      <c r="AI45" s="217"/>
      <c r="AJ45" s="217"/>
    </row>
    <row r="46" spans="1:36" ht="14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23"/>
      <c r="N46" s="23"/>
      <c r="O46" s="23"/>
      <c r="P46" s="23"/>
      <c r="Q46" s="23"/>
      <c r="R46" s="23"/>
      <c r="W46" s="23"/>
      <c r="X46" s="23"/>
      <c r="Y46" s="219"/>
      <c r="Z46" s="219"/>
      <c r="AA46" s="219"/>
      <c r="AB46" s="217"/>
      <c r="AC46" s="217"/>
      <c r="AD46" s="217"/>
      <c r="AE46" s="217"/>
      <c r="AF46" s="217"/>
      <c r="AG46" s="217"/>
      <c r="AH46" s="217"/>
      <c r="AI46" s="217"/>
      <c r="AJ46" s="217"/>
    </row>
    <row r="47" spans="1:36" ht="14.2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23"/>
      <c r="N47" s="23"/>
      <c r="O47" s="23"/>
      <c r="P47" s="23"/>
      <c r="Q47" s="23"/>
      <c r="R47" s="23"/>
      <c r="W47" s="23"/>
      <c r="X47" s="23"/>
      <c r="Y47" s="219"/>
      <c r="Z47" s="219"/>
      <c r="AA47" s="219"/>
      <c r="AB47" s="217"/>
      <c r="AC47" s="217"/>
      <c r="AD47" s="217"/>
      <c r="AE47" s="217"/>
      <c r="AF47" s="217"/>
      <c r="AG47" s="217"/>
      <c r="AH47" s="217"/>
      <c r="AI47" s="217"/>
      <c r="AJ47" s="217"/>
    </row>
    <row r="48" spans="1:36" s="2" customFormat="1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56" s="2" customFormat="1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56" s="2" customFormat="1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10" t="s">
        <v>0</v>
      </c>
      <c r="AF50" s="210"/>
      <c r="AG50" s="210"/>
      <c r="AH50" s="210"/>
      <c r="AI50" s="210"/>
      <c r="AJ50" s="210"/>
    </row>
    <row r="51" spans="1:56" s="2" customFormat="1" ht="17.25" customHeight="1" thickBot="1">
      <c r="A51" s="79" t="str">
        <f>IF(N59="☑"," 発議側　控"," 発議側→相手方　送付用")&amp;"（受注者用）"</f>
        <v xml:space="preserve"> 発議側　控（受注者用）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11" t="s">
        <v>1</v>
      </c>
      <c r="S51" s="212"/>
      <c r="T51" s="212"/>
      <c r="U51" s="212"/>
      <c r="V51" s="212"/>
      <c r="W51" s="212"/>
      <c r="X51" s="212"/>
      <c r="Y51" s="212"/>
      <c r="Z51" s="213">
        <f>Z3</f>
        <v>43709</v>
      </c>
      <c r="AA51" s="214"/>
      <c r="AB51" s="214"/>
      <c r="AC51" s="214"/>
      <c r="AD51" s="214"/>
      <c r="AE51" s="214"/>
      <c r="AF51" s="214"/>
      <c r="AG51" s="214"/>
      <c r="AH51" s="214"/>
      <c r="AI51" s="214"/>
      <c r="AJ51" s="215"/>
      <c r="AK51" s="4"/>
    </row>
    <row r="52" spans="1:56" s="2" customFormat="1" ht="4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M52" s="63"/>
      <c r="AN52" s="63"/>
      <c r="AO52" s="63"/>
      <c r="AP52" s="63"/>
      <c r="AQ52" s="63"/>
      <c r="AR52" s="63"/>
    </row>
    <row r="53" spans="1:56" s="2" customFormat="1" ht="11.25" customHeight="1">
      <c r="A53" s="25"/>
      <c r="B53" s="26"/>
      <c r="C53" s="26"/>
      <c r="D53" s="26"/>
      <c r="E53" s="26"/>
      <c r="F53" s="26"/>
      <c r="G53" s="188" t="s">
        <v>20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31"/>
      <c r="AF53" s="189">
        <f>AF5</f>
        <v>1</v>
      </c>
      <c r="AG53" s="190"/>
      <c r="AH53" s="190"/>
      <c r="AI53" s="191"/>
      <c r="AJ53" s="32"/>
      <c r="AM53" s="184"/>
      <c r="AN53" s="184"/>
      <c r="AO53" s="184"/>
      <c r="AP53" s="184"/>
      <c r="AQ53" s="184"/>
      <c r="AR53" s="184"/>
    </row>
    <row r="54" spans="1:56" s="2" customFormat="1" ht="14.25" customHeight="1">
      <c r="A54" s="25"/>
      <c r="B54" s="26"/>
      <c r="C54" s="26"/>
      <c r="D54" s="26"/>
      <c r="E54" s="26"/>
      <c r="F54" s="2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31"/>
      <c r="AF54" s="192"/>
      <c r="AG54" s="193"/>
      <c r="AH54" s="193"/>
      <c r="AI54" s="194"/>
      <c r="AJ54" s="32"/>
    </row>
    <row r="55" spans="1:56" s="2" customFormat="1" ht="4.5" customHeight="1">
      <c r="A55" s="25"/>
      <c r="B55" s="26"/>
      <c r="C55" s="26"/>
      <c r="D55" s="26"/>
      <c r="E55" s="26"/>
      <c r="F55" s="26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1"/>
      <c r="AF55" s="31"/>
      <c r="AG55" s="31"/>
      <c r="AH55" s="31"/>
      <c r="AI55" s="31"/>
      <c r="AJ55" s="33"/>
    </row>
    <row r="56" spans="1:56" s="2" customFormat="1" ht="24.95" customHeight="1">
      <c r="A56" s="185" t="s">
        <v>2</v>
      </c>
      <c r="B56" s="186"/>
      <c r="C56" s="186"/>
      <c r="D56" s="186"/>
      <c r="E56" s="186"/>
      <c r="F56" s="187"/>
      <c r="G56" s="207" t="str">
        <f>G8</f>
        <v>○○○○○○□□□□□工事</v>
      </c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9"/>
    </row>
    <row r="57" spans="1:56" s="2" customFormat="1" ht="21.75" customHeight="1">
      <c r="A57" s="148" t="s">
        <v>44</v>
      </c>
      <c r="B57" s="149"/>
      <c r="C57" s="149"/>
      <c r="D57" s="149"/>
      <c r="E57" s="149"/>
      <c r="F57" s="150"/>
      <c r="G57" s="197" t="str">
        <f>G9</f>
        <v>㈱■■■■建設</v>
      </c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9"/>
    </row>
    <row r="58" spans="1:56" s="2" customFormat="1" ht="28.5" customHeight="1">
      <c r="A58" s="148" t="s">
        <v>3</v>
      </c>
      <c r="B58" s="200"/>
      <c r="C58" s="200"/>
      <c r="D58" s="200"/>
      <c r="E58" s="200"/>
      <c r="F58" s="201"/>
      <c r="G58" s="113" t="s">
        <v>4</v>
      </c>
      <c r="H58" s="202"/>
      <c r="I58" s="202"/>
      <c r="J58" s="202"/>
      <c r="K58" s="202"/>
      <c r="L58" s="205">
        <f>L10</f>
        <v>123</v>
      </c>
      <c r="M58" s="205"/>
      <c r="N58" s="205"/>
      <c r="O58" s="205"/>
      <c r="P58" s="205"/>
      <c r="Q58" s="205"/>
      <c r="R58" s="205"/>
      <c r="S58" s="114" t="s">
        <v>5</v>
      </c>
      <c r="T58" s="203"/>
      <c r="U58" s="206" t="s">
        <v>40</v>
      </c>
      <c r="V58" s="149"/>
      <c r="W58" s="149"/>
      <c r="X58" s="149"/>
      <c r="Y58" s="149"/>
      <c r="Z58" s="150"/>
      <c r="AA58" s="113" t="s">
        <v>6</v>
      </c>
      <c r="AB58" s="114"/>
      <c r="AC58" s="114" t="str">
        <f>AC10</f>
        <v>３１ＷＣ－００１</v>
      </c>
      <c r="AD58" s="114"/>
      <c r="AE58" s="114"/>
      <c r="AF58" s="114"/>
      <c r="AG58" s="114"/>
      <c r="AH58" s="114"/>
      <c r="AI58" s="114" t="s">
        <v>5</v>
      </c>
      <c r="AJ58" s="204"/>
      <c r="AM58" s="64"/>
      <c r="AN58" s="64"/>
      <c r="AO58" s="64"/>
      <c r="AP58" s="64"/>
      <c r="AQ58" s="64"/>
      <c r="AR58" s="64"/>
      <c r="AS58" s="64"/>
      <c r="AT58" s="195"/>
      <c r="AU58" s="196"/>
      <c r="AV58" s="196"/>
      <c r="AW58" s="196"/>
      <c r="AX58" s="196"/>
      <c r="AY58" s="195"/>
      <c r="AZ58" s="195"/>
      <c r="BA58" s="195"/>
      <c r="BB58" s="195"/>
      <c r="BC58" s="195"/>
      <c r="BD58" s="15"/>
    </row>
    <row r="59" spans="1:56" s="16" customFormat="1" ht="20.100000000000001" customHeight="1">
      <c r="A59" s="148" t="s">
        <v>21</v>
      </c>
      <c r="B59" s="149"/>
      <c r="C59" s="149"/>
      <c r="D59" s="149"/>
      <c r="E59" s="149"/>
      <c r="F59" s="150"/>
      <c r="G59" s="53"/>
      <c r="H59" s="54" t="str">
        <f>H11</f>
        <v>□</v>
      </c>
      <c r="I59" s="47" t="s">
        <v>33</v>
      </c>
      <c r="J59" s="47"/>
      <c r="K59" s="47"/>
      <c r="L59" s="54"/>
      <c r="M59" s="47"/>
      <c r="N59" s="54" t="str">
        <f>N11</f>
        <v>☑</v>
      </c>
      <c r="O59" s="47" t="s">
        <v>44</v>
      </c>
      <c r="S59" s="113" t="s">
        <v>41</v>
      </c>
      <c r="T59" s="114"/>
      <c r="U59" s="114"/>
      <c r="V59" s="115"/>
      <c r="W59" s="116" t="str">
        <f>IF(W11="","",W11)</f>
        <v>現場代理人</v>
      </c>
      <c r="X59" s="117"/>
      <c r="Y59" s="117"/>
      <c r="Z59" s="117"/>
      <c r="AA59" s="117"/>
      <c r="AB59" s="117" t="str">
        <f>IF(AB11="","",AB11)</f>
        <v>阪神　一男</v>
      </c>
      <c r="AC59" s="117"/>
      <c r="AD59" s="117"/>
      <c r="AE59" s="117"/>
      <c r="AF59" s="117"/>
      <c r="AG59" s="117"/>
      <c r="AH59" s="117"/>
      <c r="AI59" s="230" t="str">
        <f>IF(N59="☑","","㊞")</f>
        <v/>
      </c>
      <c r="AJ59" s="231"/>
      <c r="AM59" s="18"/>
      <c r="AN59" s="18"/>
      <c r="AO59" s="18"/>
      <c r="AP59" s="18"/>
      <c r="AQ59" s="18"/>
      <c r="AR59" s="18"/>
      <c r="AS59" s="18"/>
    </row>
    <row r="60" spans="1:56" s="19" customFormat="1" ht="20.100000000000001" customHeight="1">
      <c r="A60" s="271" t="s">
        <v>18</v>
      </c>
      <c r="B60" s="272"/>
      <c r="C60" s="272"/>
      <c r="D60" s="272"/>
      <c r="E60" s="272"/>
      <c r="F60" s="273"/>
      <c r="G60" s="55"/>
      <c r="H60" s="54" t="str">
        <f>H12</f>
        <v>□</v>
      </c>
      <c r="I60" s="48" t="s">
        <v>26</v>
      </c>
      <c r="J60" s="48"/>
      <c r="K60" s="54" t="str">
        <f>K12</f>
        <v>□</v>
      </c>
      <c r="L60" s="48" t="s">
        <v>27</v>
      </c>
      <c r="M60" s="48"/>
      <c r="N60" s="54" t="str">
        <f>N12</f>
        <v>□</v>
      </c>
      <c r="O60" s="48" t="s">
        <v>28</v>
      </c>
      <c r="P60" s="48"/>
      <c r="Q60" s="54" t="str">
        <f>Q12</f>
        <v>□</v>
      </c>
      <c r="R60" s="48" t="s">
        <v>29</v>
      </c>
      <c r="S60" s="48"/>
      <c r="T60" s="54" t="str">
        <f>T12</f>
        <v>□</v>
      </c>
      <c r="U60" s="48" t="s">
        <v>30</v>
      </c>
      <c r="V60" s="48"/>
      <c r="W60" s="54" t="str">
        <f>W12</f>
        <v>□</v>
      </c>
      <c r="X60" s="48" t="s">
        <v>31</v>
      </c>
      <c r="Y60" s="48"/>
      <c r="Z60" s="54" t="str">
        <f>Z12</f>
        <v>□</v>
      </c>
      <c r="AA60" s="48" t="s">
        <v>32</v>
      </c>
      <c r="AB60" s="46"/>
      <c r="AC60" s="46"/>
      <c r="AD60" s="41" t="s">
        <v>7</v>
      </c>
      <c r="AE60" s="147">
        <f>AE12</f>
        <v>0</v>
      </c>
      <c r="AF60" s="147"/>
      <c r="AG60" s="147"/>
      <c r="AH60" s="147"/>
      <c r="AI60" s="147"/>
      <c r="AJ60" s="42" t="s">
        <v>8</v>
      </c>
      <c r="AM60" s="34"/>
      <c r="AN60" s="34"/>
      <c r="AO60" s="34"/>
      <c r="AP60" s="34"/>
      <c r="AQ60" s="34"/>
      <c r="AR60" s="34"/>
      <c r="AS60" s="34"/>
    </row>
    <row r="61" spans="1:56" s="76" customFormat="1" ht="20.100000000000001" customHeight="1">
      <c r="A61" s="263" t="s">
        <v>9</v>
      </c>
      <c r="B61" s="264"/>
      <c r="C61" s="264"/>
      <c r="D61" s="264"/>
      <c r="E61" s="274">
        <f>E13</f>
        <v>0</v>
      </c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56" s="2" customFormat="1" ht="20.100000000000001" customHeight="1">
      <c r="A62" s="131" t="str">
        <f>A14</f>
        <v>完成届及び完成検査の依頼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3"/>
      <c r="AM62" s="20"/>
    </row>
    <row r="63" spans="1:56" s="2" customFormat="1" ht="20.100000000000001" customHeight="1">
      <c r="A63" s="131">
        <f t="shared" ref="A63:A74" si="0">A15</f>
        <v>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3"/>
    </row>
    <row r="64" spans="1:56" s="2" customFormat="1" ht="20.100000000000001" customHeight="1">
      <c r="A64" s="131">
        <f t="shared" si="0"/>
        <v>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3"/>
    </row>
    <row r="65" spans="1:36" s="2" customFormat="1" ht="20.100000000000001" customHeight="1">
      <c r="A65" s="131">
        <f t="shared" si="0"/>
        <v>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3"/>
    </row>
    <row r="66" spans="1:36" s="2" customFormat="1" ht="20.100000000000001" customHeight="1">
      <c r="A66" s="131">
        <f t="shared" si="0"/>
        <v>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3"/>
    </row>
    <row r="67" spans="1:36" s="2" customFormat="1" ht="20.100000000000001" customHeight="1">
      <c r="A67" s="131">
        <f t="shared" si="0"/>
        <v>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3"/>
    </row>
    <row r="68" spans="1:36" s="2" customFormat="1" ht="20.100000000000001" customHeight="1">
      <c r="A68" s="131">
        <f t="shared" si="0"/>
        <v>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3"/>
    </row>
    <row r="69" spans="1:36" s="2" customFormat="1" ht="20.100000000000001" customHeight="1">
      <c r="A69" s="131">
        <f t="shared" si="0"/>
        <v>0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3"/>
    </row>
    <row r="70" spans="1:36" s="2" customFormat="1" ht="20.100000000000001" customHeight="1">
      <c r="A70" s="131">
        <f t="shared" si="0"/>
        <v>0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3"/>
    </row>
    <row r="71" spans="1:36" s="2" customFormat="1" ht="20.100000000000001" customHeight="1">
      <c r="A71" s="131">
        <f t="shared" si="0"/>
        <v>0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3"/>
    </row>
    <row r="72" spans="1:36" s="2" customFormat="1" ht="20.100000000000001" customHeight="1">
      <c r="A72" s="131">
        <f t="shared" si="0"/>
        <v>0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3"/>
    </row>
    <row r="73" spans="1:36" s="2" customFormat="1" ht="20.100000000000001" customHeight="1">
      <c r="A73" s="131">
        <f t="shared" si="0"/>
        <v>0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3"/>
    </row>
    <row r="74" spans="1:36" s="2" customFormat="1" ht="20.100000000000001" customHeight="1">
      <c r="A74" s="134">
        <f t="shared" si="0"/>
        <v>0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6"/>
    </row>
    <row r="75" spans="1:36" s="2" customFormat="1" ht="20.100000000000001" customHeight="1">
      <c r="A75" s="168" t="s">
        <v>19</v>
      </c>
      <c r="B75" s="169"/>
      <c r="C75" s="170"/>
      <c r="D75" s="45"/>
      <c r="E75" s="51" t="str">
        <f>IF(N59="☑","☑","□")</f>
        <v>☑</v>
      </c>
      <c r="F75" s="49" t="s">
        <v>33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</row>
    <row r="76" spans="1:36" s="2" customFormat="1" ht="20.100000000000001" customHeight="1">
      <c r="A76" s="171"/>
      <c r="B76" s="172"/>
      <c r="C76" s="173"/>
      <c r="E76" s="14" t="s">
        <v>10</v>
      </c>
      <c r="F76" s="14"/>
      <c r="G76" s="14"/>
      <c r="H76" s="14"/>
      <c r="I76" s="14"/>
      <c r="J76" s="52" t="s">
        <v>39</v>
      </c>
      <c r="K76" s="50" t="s">
        <v>26</v>
      </c>
      <c r="L76" s="50"/>
      <c r="M76" s="52" t="s">
        <v>39</v>
      </c>
      <c r="N76" s="50" t="s">
        <v>35</v>
      </c>
      <c r="O76" s="50"/>
      <c r="P76" s="52" t="s">
        <v>39</v>
      </c>
      <c r="Q76" s="50" t="s">
        <v>36</v>
      </c>
      <c r="R76" s="50"/>
      <c r="S76" s="52" t="s">
        <v>39</v>
      </c>
      <c r="T76" s="50" t="s">
        <v>32</v>
      </c>
      <c r="U76" s="66"/>
      <c r="V76" s="14"/>
      <c r="W76" s="43" t="s">
        <v>7</v>
      </c>
      <c r="X76" s="60"/>
      <c r="Y76" s="60"/>
      <c r="Z76" s="60"/>
      <c r="AA76" s="60"/>
      <c r="AB76" s="60"/>
      <c r="AC76" s="60"/>
      <c r="AD76" s="60" t="s">
        <v>11</v>
      </c>
      <c r="AE76" s="60" t="s">
        <v>11</v>
      </c>
      <c r="AF76" s="60"/>
      <c r="AG76" s="44" t="s">
        <v>12</v>
      </c>
      <c r="AH76" s="60" t="s">
        <v>13</v>
      </c>
      <c r="AI76" s="60"/>
      <c r="AJ76" s="61"/>
    </row>
    <row r="77" spans="1:36" s="2" customFormat="1" ht="20.100000000000001" customHeight="1">
      <c r="A77" s="171"/>
      <c r="B77" s="172"/>
      <c r="C77" s="173"/>
      <c r="D77" s="14"/>
      <c r="E77" s="14"/>
      <c r="F77" s="14"/>
      <c r="G77" s="14"/>
      <c r="H77" s="14"/>
      <c r="I77" s="14"/>
      <c r="J77" s="52" t="s">
        <v>39</v>
      </c>
      <c r="K77" s="50" t="s">
        <v>37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1"/>
    </row>
    <row r="78" spans="1:36" s="2" customFormat="1" ht="20.100000000000001" customHeight="1">
      <c r="A78" s="171"/>
      <c r="B78" s="172"/>
      <c r="C78" s="173"/>
      <c r="D78" s="60"/>
      <c r="E78" s="62" t="str">
        <f>IF(N59="☑","□","☑")</f>
        <v>□</v>
      </c>
      <c r="F78" s="47" t="s">
        <v>44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1"/>
    </row>
    <row r="79" spans="1:36" s="2" customFormat="1" ht="20.100000000000001" customHeight="1">
      <c r="A79" s="171"/>
      <c r="B79" s="172"/>
      <c r="C79" s="173"/>
      <c r="D79" s="60"/>
      <c r="E79" s="60" t="s">
        <v>10</v>
      </c>
      <c r="F79" s="60"/>
      <c r="G79" s="60"/>
      <c r="H79" s="60"/>
      <c r="I79" s="60"/>
      <c r="J79" s="52" t="s">
        <v>39</v>
      </c>
      <c r="K79" s="50" t="s">
        <v>38</v>
      </c>
      <c r="L79" s="50"/>
      <c r="M79" s="52" t="s">
        <v>39</v>
      </c>
      <c r="N79" s="50" t="s">
        <v>36</v>
      </c>
      <c r="O79" s="50"/>
      <c r="P79" s="52" t="s">
        <v>39</v>
      </c>
      <c r="Q79" s="50" t="s">
        <v>32</v>
      </c>
      <c r="R79" s="14"/>
      <c r="S79" s="14"/>
      <c r="T79" s="43" t="s">
        <v>7</v>
      </c>
      <c r="U79" s="60"/>
      <c r="V79" s="60"/>
      <c r="W79" s="60"/>
      <c r="X79" s="60"/>
      <c r="Y79" s="60"/>
      <c r="Z79" s="60"/>
      <c r="AA79" s="60" t="s">
        <v>11</v>
      </c>
      <c r="AB79" s="60" t="s">
        <v>11</v>
      </c>
      <c r="AC79" s="60"/>
      <c r="AD79" s="44" t="s">
        <v>12</v>
      </c>
      <c r="AE79" s="60" t="s">
        <v>13</v>
      </c>
      <c r="AF79" s="60"/>
      <c r="AG79" s="60"/>
      <c r="AH79" s="60"/>
      <c r="AI79" s="60"/>
      <c r="AJ79" s="61"/>
    </row>
    <row r="80" spans="1:36" s="2" customFormat="1" ht="20.100000000000001" customHeight="1">
      <c r="A80" s="171"/>
      <c r="B80" s="172"/>
      <c r="C80" s="173"/>
      <c r="D80" s="118" t="s">
        <v>14</v>
      </c>
      <c r="E80" s="119"/>
      <c r="F80" s="119"/>
      <c r="G80" s="119"/>
      <c r="H80" s="119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</row>
    <row r="81" spans="1:47" s="2" customFormat="1" ht="20.100000000000001" customHeight="1">
      <c r="A81" s="171"/>
      <c r="B81" s="172"/>
      <c r="C81" s="173"/>
      <c r="D81" s="137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9"/>
    </row>
    <row r="82" spans="1:47" s="2" customFormat="1" ht="20.100000000000001" customHeight="1">
      <c r="A82" s="171"/>
      <c r="B82" s="172"/>
      <c r="C82" s="173"/>
      <c r="D82" s="137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9"/>
    </row>
    <row r="83" spans="1:47" s="2" customFormat="1" ht="20.100000000000001" customHeight="1">
      <c r="A83" s="171"/>
      <c r="B83" s="172"/>
      <c r="C83" s="173"/>
      <c r="D83" s="137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9"/>
    </row>
    <row r="84" spans="1:47" s="2" customFormat="1" ht="20.100000000000001" customHeight="1">
      <c r="A84" s="171"/>
      <c r="B84" s="172"/>
      <c r="C84" s="173"/>
      <c r="D84" s="137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9"/>
    </row>
    <row r="85" spans="1:47" s="2" customFormat="1" ht="20.100000000000001" customHeight="1">
      <c r="A85" s="171"/>
      <c r="B85" s="172"/>
      <c r="C85" s="173"/>
      <c r="D85" s="137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9"/>
    </row>
    <row r="86" spans="1:47" s="2" customFormat="1" ht="20.100000000000001" customHeight="1">
      <c r="A86" s="171"/>
      <c r="B86" s="172"/>
      <c r="C86" s="173"/>
      <c r="D86" s="156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9"/>
    </row>
    <row r="87" spans="1:47" s="2" customFormat="1" ht="24" customHeight="1" thickBot="1">
      <c r="A87" s="174"/>
      <c r="B87" s="129"/>
      <c r="C87" s="130"/>
      <c r="D87" s="128" t="s">
        <v>41</v>
      </c>
      <c r="E87" s="129"/>
      <c r="F87" s="129"/>
      <c r="G87" s="130"/>
      <c r="H87" s="126"/>
      <c r="I87" s="127"/>
      <c r="J87" s="127"/>
      <c r="K87" s="127"/>
      <c r="L87" s="127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2"/>
      <c r="Y87" s="163"/>
      <c r="Z87" s="157" t="s">
        <v>74</v>
      </c>
      <c r="AA87" s="158"/>
      <c r="AB87" s="158"/>
      <c r="AC87" s="158"/>
      <c r="AD87" s="158"/>
      <c r="AE87" s="158"/>
      <c r="AF87" s="158"/>
      <c r="AG87" s="158"/>
      <c r="AH87" s="158"/>
      <c r="AI87" s="158"/>
      <c r="AJ87" s="159"/>
    </row>
    <row r="88" spans="1:47" ht="10.5" customHeight="1">
      <c r="A88" s="160" t="str">
        <f>IF(E78="□","","※回答側控に処理・回答欄に必要事項を記載し、回答側送付用に回答者が押印したものを返送する。")</f>
        <v/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</row>
    <row r="89" spans="1:47" s="2" customFormat="1" ht="8.25" customHeight="1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</row>
    <row r="90" spans="1:47" ht="8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47" ht="14.25">
      <c r="A91" s="166" t="s">
        <v>45</v>
      </c>
      <c r="B91" s="166"/>
      <c r="C91" s="166"/>
      <c r="D91" s="166"/>
      <c r="E91" s="166"/>
      <c r="F91" s="166"/>
      <c r="G91" s="166"/>
      <c r="H91" s="166"/>
      <c r="I91" s="166"/>
      <c r="J91" s="167"/>
      <c r="K91" s="167"/>
      <c r="L91" s="167"/>
      <c r="M91" s="36"/>
      <c r="N91" s="83" t="str">
        <f>IF(N59="☑","（発議時決裁欄）","（受領時決裁欄）")</f>
        <v>（発議時決裁欄）</v>
      </c>
      <c r="O91" s="82"/>
      <c r="P91" s="82"/>
      <c r="Q91" s="82"/>
      <c r="R91" s="82"/>
      <c r="S91" s="82"/>
      <c r="T91" s="82"/>
      <c r="U91" s="82"/>
      <c r="V91" s="82"/>
      <c r="W91" s="82"/>
      <c r="X91" s="36"/>
      <c r="Y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M91" s="154"/>
      <c r="AN91" s="155"/>
      <c r="AO91" s="155"/>
      <c r="AP91" s="155"/>
      <c r="AQ91" s="155"/>
      <c r="AR91" s="155"/>
      <c r="AS91" s="155"/>
      <c r="AT91" s="155"/>
      <c r="AU91" s="155"/>
    </row>
    <row r="92" spans="1:47" ht="22.5" customHeight="1">
      <c r="A92" s="183"/>
      <c r="B92" s="183"/>
      <c r="C92" s="183"/>
      <c r="D92" s="183" t="s">
        <v>16</v>
      </c>
      <c r="E92" s="183"/>
      <c r="F92" s="183"/>
      <c r="G92" s="183" t="s">
        <v>42</v>
      </c>
      <c r="H92" s="269"/>
      <c r="I92" s="269"/>
      <c r="J92" s="183" t="s">
        <v>23</v>
      </c>
      <c r="K92" s="269"/>
      <c r="L92" s="269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270"/>
      <c r="Z92" s="270"/>
      <c r="AA92" s="270"/>
      <c r="AB92" s="270"/>
      <c r="AC92" s="270"/>
      <c r="AD92" s="270"/>
      <c r="AE92" s="165"/>
      <c r="AF92" s="165"/>
      <c r="AG92" s="165"/>
      <c r="AH92" s="165"/>
      <c r="AI92" s="165"/>
      <c r="AJ92" s="165"/>
      <c r="AM92" s="153"/>
      <c r="AN92" s="153"/>
      <c r="AO92" s="153"/>
      <c r="AP92" s="153"/>
      <c r="AQ92" s="153"/>
      <c r="AR92" s="153"/>
      <c r="AS92" s="151"/>
      <c r="AT92" s="151"/>
      <c r="AU92" s="151"/>
    </row>
    <row r="93" spans="1:47" ht="14.25" customHeight="1">
      <c r="A93" s="175"/>
      <c r="B93" s="176"/>
      <c r="C93" s="177"/>
      <c r="D93" s="175"/>
      <c r="E93" s="176"/>
      <c r="F93" s="177"/>
      <c r="G93" s="175"/>
      <c r="H93" s="176"/>
      <c r="I93" s="177"/>
      <c r="J93" s="175"/>
      <c r="K93" s="176"/>
      <c r="L93" s="17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M93" s="152"/>
      <c r="AN93" s="152"/>
      <c r="AO93" s="152"/>
      <c r="AP93" s="152"/>
      <c r="AQ93" s="152"/>
      <c r="AR93" s="152"/>
      <c r="AS93" s="152"/>
      <c r="AT93" s="152"/>
      <c r="AU93" s="152"/>
    </row>
    <row r="94" spans="1:47" ht="14.25" customHeight="1">
      <c r="A94" s="178"/>
      <c r="B94" s="140"/>
      <c r="C94" s="179"/>
      <c r="D94" s="178"/>
      <c r="E94" s="140"/>
      <c r="F94" s="179"/>
      <c r="G94" s="178"/>
      <c r="H94" s="140"/>
      <c r="I94" s="179"/>
      <c r="J94" s="178"/>
      <c r="K94" s="140"/>
      <c r="L94" s="179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M94" s="152"/>
      <c r="AN94" s="152"/>
      <c r="AO94" s="152"/>
      <c r="AP94" s="152"/>
      <c r="AQ94" s="152"/>
      <c r="AR94" s="152"/>
      <c r="AS94" s="152"/>
      <c r="AT94" s="152"/>
      <c r="AU94" s="152"/>
    </row>
    <row r="95" spans="1:47" ht="14.25" customHeight="1">
      <c r="A95" s="180"/>
      <c r="B95" s="181"/>
      <c r="C95" s="182"/>
      <c r="D95" s="180"/>
      <c r="E95" s="181"/>
      <c r="F95" s="182"/>
      <c r="G95" s="180"/>
      <c r="H95" s="181"/>
      <c r="I95" s="182"/>
      <c r="J95" s="180"/>
      <c r="K95" s="181"/>
      <c r="L95" s="182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M95" s="152"/>
      <c r="AN95" s="152"/>
      <c r="AO95" s="152"/>
      <c r="AP95" s="152"/>
      <c r="AQ95" s="152"/>
      <c r="AR95" s="152"/>
      <c r="AS95" s="152"/>
      <c r="AT95" s="152"/>
      <c r="AU95" s="152"/>
    </row>
    <row r="97" spans="1:36" s="2" customFormat="1" ht="9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</sheetData>
  <mergeCells count="155">
    <mergeCell ref="D92:F92"/>
    <mergeCell ref="E13:AJ13"/>
    <mergeCell ref="A13:D13"/>
    <mergeCell ref="A27:C39"/>
    <mergeCell ref="D33:AJ33"/>
    <mergeCell ref="D34:AJ34"/>
    <mergeCell ref="D35:AJ35"/>
    <mergeCell ref="D36:AJ36"/>
    <mergeCell ref="D37:AJ37"/>
    <mergeCell ref="D38:AJ38"/>
    <mergeCell ref="G92:I92"/>
    <mergeCell ref="J92:L92"/>
    <mergeCell ref="Y92:AA92"/>
    <mergeCell ref="AB92:AD92"/>
    <mergeCell ref="AE92:AG92"/>
    <mergeCell ref="A60:F60"/>
    <mergeCell ref="E61:AJ61"/>
    <mergeCell ref="A61:D61"/>
    <mergeCell ref="AI59:AJ59"/>
    <mergeCell ref="X39:Y39"/>
    <mergeCell ref="Z39:AJ39"/>
    <mergeCell ref="A43:L43"/>
    <mergeCell ref="M39:W39"/>
    <mergeCell ref="A40:AJ41"/>
    <mergeCell ref="G5:AD6"/>
    <mergeCell ref="A9:F9"/>
    <mergeCell ref="G9:AJ9"/>
    <mergeCell ref="AE2:AJ2"/>
    <mergeCell ref="R3:Y3"/>
    <mergeCell ref="Z3:AJ3"/>
    <mergeCell ref="A8:F8"/>
    <mergeCell ref="AF5:AI6"/>
    <mergeCell ref="A12:F12"/>
    <mergeCell ref="AE12:AI12"/>
    <mergeCell ref="G8:AJ8"/>
    <mergeCell ref="AT10:AX10"/>
    <mergeCell ref="AY10:BC10"/>
    <mergeCell ref="A10:F10"/>
    <mergeCell ref="G10:K10"/>
    <mergeCell ref="S10:T10"/>
    <mergeCell ref="AA10:AB10"/>
    <mergeCell ref="A11:F11"/>
    <mergeCell ref="AI10:AJ10"/>
    <mergeCell ref="U10:Z10"/>
    <mergeCell ref="AC10:AH10"/>
    <mergeCell ref="L10:R10"/>
    <mergeCell ref="AI11:AJ11"/>
    <mergeCell ref="S11:V11"/>
    <mergeCell ref="W11:AA11"/>
    <mergeCell ref="AB11:AH11"/>
    <mergeCell ref="A44:C44"/>
    <mergeCell ref="D44:F44"/>
    <mergeCell ref="G44:I44"/>
    <mergeCell ref="J44:L44"/>
    <mergeCell ref="A45:C47"/>
    <mergeCell ref="D45:F47"/>
    <mergeCell ref="G45:I47"/>
    <mergeCell ref="J45:L47"/>
    <mergeCell ref="AB45:AD47"/>
    <mergeCell ref="AB44:AD44"/>
    <mergeCell ref="Y45:AA47"/>
    <mergeCell ref="AM53:AR53"/>
    <mergeCell ref="A56:F56"/>
    <mergeCell ref="G53:AD54"/>
    <mergeCell ref="AF53:AI54"/>
    <mergeCell ref="AT58:AX58"/>
    <mergeCell ref="AY58:BC58"/>
    <mergeCell ref="AA58:AB58"/>
    <mergeCell ref="AC58:AH58"/>
    <mergeCell ref="A57:F57"/>
    <mergeCell ref="G57:AJ57"/>
    <mergeCell ref="A58:F58"/>
    <mergeCell ref="G58:K58"/>
    <mergeCell ref="S58:T58"/>
    <mergeCell ref="AI58:AJ58"/>
    <mergeCell ref="L58:R58"/>
    <mergeCell ref="U58:Z58"/>
    <mergeCell ref="G56:AJ56"/>
    <mergeCell ref="AS92:AU92"/>
    <mergeCell ref="AM93:AO95"/>
    <mergeCell ref="AP93:AR95"/>
    <mergeCell ref="AS93:AU95"/>
    <mergeCell ref="AM92:AO92"/>
    <mergeCell ref="AM91:AU91"/>
    <mergeCell ref="D86:AJ86"/>
    <mergeCell ref="Z87:AJ87"/>
    <mergeCell ref="A88:AJ89"/>
    <mergeCell ref="X87:Y87"/>
    <mergeCell ref="M87:W87"/>
    <mergeCell ref="AH92:AJ92"/>
    <mergeCell ref="A91:L91"/>
    <mergeCell ref="AP92:AR92"/>
    <mergeCell ref="A75:C87"/>
    <mergeCell ref="D81:AJ81"/>
    <mergeCell ref="D82:AJ82"/>
    <mergeCell ref="D83:AJ83"/>
    <mergeCell ref="A93:C95"/>
    <mergeCell ref="D93:F95"/>
    <mergeCell ref="G93:I95"/>
    <mergeCell ref="J93:L95"/>
    <mergeCell ref="A92:C92"/>
    <mergeCell ref="D84:AJ84"/>
    <mergeCell ref="Y93:AA95"/>
    <mergeCell ref="AB93:AD95"/>
    <mergeCell ref="AE93:AG95"/>
    <mergeCell ref="AH93:AJ95"/>
    <mergeCell ref="A14:AJ14"/>
    <mergeCell ref="A15:AJ15"/>
    <mergeCell ref="A16:AJ16"/>
    <mergeCell ref="A17:AJ17"/>
    <mergeCell ref="A18:AJ18"/>
    <mergeCell ref="A19:AJ19"/>
    <mergeCell ref="A20:AJ20"/>
    <mergeCell ref="A21:AJ21"/>
    <mergeCell ref="A22:AJ22"/>
    <mergeCell ref="A23:AJ23"/>
    <mergeCell ref="A24:AJ24"/>
    <mergeCell ref="A25:AJ25"/>
    <mergeCell ref="A26:AJ26"/>
    <mergeCell ref="A62:AJ62"/>
    <mergeCell ref="A63:AJ63"/>
    <mergeCell ref="A64:AJ64"/>
    <mergeCell ref="A65:AJ65"/>
    <mergeCell ref="A66:AJ66"/>
    <mergeCell ref="AE60:AI60"/>
    <mergeCell ref="A59:F59"/>
    <mergeCell ref="D87:G87"/>
    <mergeCell ref="H87:L87"/>
    <mergeCell ref="A67:AJ67"/>
    <mergeCell ref="A68:AJ68"/>
    <mergeCell ref="A69:AJ69"/>
    <mergeCell ref="A70:AJ70"/>
    <mergeCell ref="A71:AJ71"/>
    <mergeCell ref="A72:AJ72"/>
    <mergeCell ref="A73:AJ73"/>
    <mergeCell ref="A74:AJ74"/>
    <mergeCell ref="D85:AJ85"/>
    <mergeCell ref="Y43:AJ43"/>
    <mergeCell ref="S59:V59"/>
    <mergeCell ref="W59:AA59"/>
    <mergeCell ref="AB59:AH59"/>
    <mergeCell ref="D80:H80"/>
    <mergeCell ref="D32:H32"/>
    <mergeCell ref="I32:AJ32"/>
    <mergeCell ref="I80:AJ80"/>
    <mergeCell ref="H39:L39"/>
    <mergeCell ref="D39:G39"/>
    <mergeCell ref="Y44:AA44"/>
    <mergeCell ref="AE50:AJ50"/>
    <mergeCell ref="R51:Y51"/>
    <mergeCell ref="Z51:AJ51"/>
    <mergeCell ref="AE45:AG47"/>
    <mergeCell ref="AH45:AJ47"/>
    <mergeCell ref="AE44:AG44"/>
    <mergeCell ref="AH44:AJ44"/>
  </mergeCells>
  <phoneticPr fontId="3"/>
  <conditionalFormatting sqref="H12">
    <cfRule type="expression" dxfId="31" priority="25">
      <formula>COUNTIF($H$12:$Z$12,"☑")=0</formula>
    </cfRule>
    <cfRule type="expression" dxfId="30" priority="42">
      <formula>COUNTIF($H$12:$Z$12,"☑")=1</formula>
    </cfRule>
  </conditionalFormatting>
  <conditionalFormatting sqref="H11 N11">
    <cfRule type="expression" dxfId="29" priority="27">
      <formula>COUNTIF($H$11:$O$11,"☑")=0</formula>
    </cfRule>
    <cfRule type="expression" dxfId="28" priority="34">
      <formula>COUNTIF($H$11:$O$11,"☑")=1</formula>
    </cfRule>
  </conditionalFormatting>
  <conditionalFormatting sqref="K12">
    <cfRule type="expression" dxfId="27" priority="11">
      <formula>COUNTIF($H$12:$Z$12,"☑")=0</formula>
    </cfRule>
    <cfRule type="expression" dxfId="26" priority="12">
      <formula>COUNTIF($H$12:$Z$12,"☑")=1</formula>
    </cfRule>
  </conditionalFormatting>
  <conditionalFormatting sqref="N12">
    <cfRule type="expression" dxfId="25" priority="9">
      <formula>COUNTIF($H$12:$Z$12,"☑")=0</formula>
    </cfRule>
    <cfRule type="expression" dxfId="24" priority="10">
      <formula>COUNTIF($H$12:$Z$12,"☑")=1</formula>
    </cfRule>
  </conditionalFormatting>
  <conditionalFormatting sqref="Q12">
    <cfRule type="expression" dxfId="23" priority="7">
      <formula>COUNTIF($H$12:$Z$12,"☑")=0</formula>
    </cfRule>
    <cfRule type="expression" dxfId="22" priority="8">
      <formula>COUNTIF($H$12:$Z$12,"☑")=1</formula>
    </cfRule>
  </conditionalFormatting>
  <conditionalFormatting sqref="T12">
    <cfRule type="expression" dxfId="21" priority="5">
      <formula>COUNTIF($H$12:$Z$12,"☑")=0</formula>
    </cfRule>
    <cfRule type="expression" dxfId="20" priority="6">
      <formula>COUNTIF($H$12:$Z$12,"☑")=1</formula>
    </cfRule>
  </conditionalFormatting>
  <conditionalFormatting sqref="W12">
    <cfRule type="expression" dxfId="19" priority="3">
      <formula>COUNTIF($H$12:$Z$12,"☑")=0</formula>
    </cfRule>
    <cfRule type="expression" dxfId="18" priority="4">
      <formula>COUNTIF($H$12:$Z$12,"☑")=1</formula>
    </cfRule>
  </conditionalFormatting>
  <conditionalFormatting sqref="Z12">
    <cfRule type="expression" dxfId="17" priority="1">
      <formula>COUNTIF($H$12:$Z$12,"☑")=0</formula>
    </cfRule>
    <cfRule type="expression" dxfId="16" priority="2">
      <formula>COUNTIF($H$12:$Z$12,"☑")=1</formula>
    </cfRule>
  </conditionalFormatting>
  <dataValidations count="2">
    <dataValidation type="list" allowBlank="1" showInputMessage="1" showErrorMessage="1" sqref="N11 H11:H12 Z12 W12 T12 Q12 N12 K12">
      <formula1>"□,☑"</formula1>
    </dataValidation>
    <dataValidation type="list" allowBlank="1" showInputMessage="1" showErrorMessage="1" sqref="W11:AA11">
      <formula1>"課長,総括監督員,主任監督員,現場代理人,監理技術者,主任技術者"</formula1>
    </dataValidation>
  </dataValidations>
  <printOptions horizontalCentered="1"/>
  <pageMargins left="0.78740157480314965" right="0.59055118110236227" top="0.43307086614173229" bottom="0.43307086614173229" header="0.35433070866141736" footer="0.23622047244094491"/>
  <pageSetup paperSize="9" orientation="portrait" r:id="rId1"/>
  <headerFooter alignWithMargins="0"/>
  <rowBreaks count="1" manualBreakCount="1">
    <brk id="48" max="3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D95"/>
  <sheetViews>
    <sheetView showGridLines="0" showZeros="0" view="pageBreakPreview" topLeftCell="A25" zoomScaleNormal="100" workbookViewId="0">
      <selection activeCell="Z87" sqref="Z87:AJ87"/>
    </sheetView>
  </sheetViews>
  <sheetFormatPr defaultColWidth="8" defaultRowHeight="12"/>
  <cols>
    <col min="1" max="5" width="2.375" style="1" customWidth="1"/>
    <col min="6" max="6" width="2.5" style="1" customWidth="1"/>
    <col min="7" max="36" width="2.375" style="1" customWidth="1"/>
    <col min="37" max="37" width="2.5" style="1" customWidth="1"/>
    <col min="38" max="38" width="4" style="1" customWidth="1"/>
    <col min="39" max="39" width="6" style="1" customWidth="1"/>
    <col min="40" max="40" width="6.875" style="1" customWidth="1"/>
    <col min="41" max="41" width="6.625" style="1" customWidth="1"/>
    <col min="42" max="47" width="6.375" style="1" customWidth="1"/>
    <col min="48" max="48" width="4.625" style="1" customWidth="1"/>
    <col min="49" max="16384" width="8" style="1"/>
  </cols>
  <sheetData>
    <row r="1" spans="1:56" s="2" customFormat="1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56" s="2" customFormat="1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10" t="s">
        <v>0</v>
      </c>
      <c r="AF2" s="210"/>
      <c r="AG2" s="210"/>
      <c r="AH2" s="210"/>
      <c r="AI2" s="210"/>
      <c r="AJ2" s="210"/>
    </row>
    <row r="3" spans="1:56" s="2" customFormat="1" ht="17.25" customHeight="1" thickBot="1">
      <c r="A3" s="79" t="str">
        <f>IF(E30="□"," 回答側　控"," 回答側→相手方　送付用")&amp;"（発注者用）"</f>
        <v xml:space="preserve"> 回答側　控（発注者用）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40" t="s">
        <v>1</v>
      </c>
      <c r="S3" s="241"/>
      <c r="T3" s="241"/>
      <c r="U3" s="241"/>
      <c r="V3" s="241"/>
      <c r="W3" s="241"/>
      <c r="X3" s="241"/>
      <c r="Y3" s="241"/>
      <c r="Z3" s="303">
        <f>'打合簿（発議）'!Z3</f>
        <v>43709</v>
      </c>
      <c r="AA3" s="304"/>
      <c r="AB3" s="304"/>
      <c r="AC3" s="304"/>
      <c r="AD3" s="304"/>
      <c r="AE3" s="304"/>
      <c r="AF3" s="304"/>
      <c r="AG3" s="304"/>
      <c r="AH3" s="304"/>
      <c r="AI3" s="304"/>
      <c r="AJ3" s="305"/>
      <c r="AK3" s="4"/>
    </row>
    <row r="4" spans="1:56" s="2" customFormat="1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9"/>
      <c r="AM4" s="63"/>
      <c r="AN4" s="63"/>
      <c r="AO4" s="63"/>
      <c r="AP4" s="63"/>
      <c r="AQ4" s="63"/>
      <c r="AR4" s="63"/>
    </row>
    <row r="5" spans="1:56" s="2" customFormat="1" ht="11.25" customHeight="1">
      <c r="A5" s="5"/>
      <c r="B5" s="6"/>
      <c r="C5" s="6"/>
      <c r="D5" s="6"/>
      <c r="E5" s="6"/>
      <c r="F5" s="6"/>
      <c r="G5" s="236" t="s">
        <v>20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11"/>
      <c r="AF5" s="306">
        <f>'打合簿（発議）'!AF5</f>
        <v>1</v>
      </c>
      <c r="AG5" s="307"/>
      <c r="AH5" s="307"/>
      <c r="AI5" s="308"/>
      <c r="AJ5" s="12"/>
      <c r="AL5" s="17"/>
      <c r="AO5" s="63"/>
      <c r="AP5" s="63"/>
      <c r="AQ5" s="63"/>
      <c r="AR5" s="63"/>
    </row>
    <row r="6" spans="1:56" s="2" customFormat="1" ht="14.25" customHeight="1">
      <c r="A6" s="5"/>
      <c r="B6" s="6"/>
      <c r="C6" s="6"/>
      <c r="D6" s="6"/>
      <c r="E6" s="6"/>
      <c r="F6" s="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11"/>
      <c r="AF6" s="309"/>
      <c r="AG6" s="310"/>
      <c r="AH6" s="310"/>
      <c r="AI6" s="311"/>
      <c r="AJ6" s="12"/>
      <c r="AL6" s="63"/>
    </row>
    <row r="7" spans="1:56" s="2" customFormat="1" ht="4.5" customHeight="1">
      <c r="A7" s="5"/>
      <c r="B7" s="6"/>
      <c r="C7" s="6"/>
      <c r="D7" s="6"/>
      <c r="E7" s="6"/>
      <c r="F7" s="6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11"/>
      <c r="AF7" s="11"/>
      <c r="AG7" s="11"/>
      <c r="AH7" s="11"/>
      <c r="AI7" s="11"/>
      <c r="AJ7" s="13"/>
    </row>
    <row r="8" spans="1:56" s="2" customFormat="1" ht="24.95" customHeight="1">
      <c r="A8" s="245" t="s">
        <v>2</v>
      </c>
      <c r="B8" s="246"/>
      <c r="C8" s="246"/>
      <c r="D8" s="246"/>
      <c r="E8" s="246"/>
      <c r="F8" s="247"/>
      <c r="G8" s="312" t="str">
        <f>'打合簿（発議）'!G8</f>
        <v>○○○○○○□□□□□工事</v>
      </c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4"/>
    </row>
    <row r="9" spans="1:56" s="2" customFormat="1" ht="21.75" customHeight="1">
      <c r="A9" s="220" t="s">
        <v>44</v>
      </c>
      <c r="B9" s="225"/>
      <c r="C9" s="225"/>
      <c r="D9" s="225"/>
      <c r="E9" s="225"/>
      <c r="F9" s="226"/>
      <c r="G9" s="299" t="str">
        <f>'打合簿（発議）'!G9</f>
        <v>㈱■■■■建設</v>
      </c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1"/>
    </row>
    <row r="10" spans="1:56" s="2" customFormat="1" ht="28.5" customHeight="1">
      <c r="A10" s="220" t="s">
        <v>3</v>
      </c>
      <c r="B10" s="221"/>
      <c r="C10" s="221"/>
      <c r="D10" s="221"/>
      <c r="E10" s="221"/>
      <c r="F10" s="222"/>
      <c r="G10" s="118" t="s">
        <v>4</v>
      </c>
      <c r="H10" s="223"/>
      <c r="I10" s="223"/>
      <c r="J10" s="223"/>
      <c r="K10" s="223"/>
      <c r="L10" s="302">
        <f>'打合簿（発議）'!L10</f>
        <v>123</v>
      </c>
      <c r="M10" s="302"/>
      <c r="N10" s="302"/>
      <c r="O10" s="302"/>
      <c r="P10" s="302"/>
      <c r="Q10" s="302"/>
      <c r="R10" s="302"/>
      <c r="S10" s="114" t="s">
        <v>5</v>
      </c>
      <c r="T10" s="224"/>
      <c r="U10" s="227" t="s">
        <v>40</v>
      </c>
      <c r="V10" s="225"/>
      <c r="W10" s="225"/>
      <c r="X10" s="225"/>
      <c r="Y10" s="225"/>
      <c r="Z10" s="226"/>
      <c r="AA10" s="120" t="s">
        <v>6</v>
      </c>
      <c r="AB10" s="121"/>
      <c r="AC10" s="119" t="str">
        <f>'打合簿（発議）'!AC10</f>
        <v>３１ＷＣ－００１</v>
      </c>
      <c r="AD10" s="119"/>
      <c r="AE10" s="119"/>
      <c r="AF10" s="119"/>
      <c r="AG10" s="119"/>
      <c r="AH10" s="119"/>
      <c r="AI10" s="114" t="s">
        <v>5</v>
      </c>
      <c r="AJ10" s="204"/>
      <c r="AM10" s="64"/>
      <c r="AN10" s="64"/>
      <c r="AO10" s="64"/>
      <c r="AP10" s="64"/>
      <c r="AQ10" s="64"/>
      <c r="AR10" s="64"/>
      <c r="AS10" s="64"/>
      <c r="AT10" s="195"/>
      <c r="AU10" s="196"/>
      <c r="AV10" s="196"/>
      <c r="AW10" s="196"/>
      <c r="AX10" s="196"/>
      <c r="AY10" s="195"/>
      <c r="AZ10" s="195"/>
      <c r="BA10" s="195"/>
      <c r="BB10" s="195"/>
      <c r="BC10" s="195"/>
      <c r="BD10" s="15"/>
    </row>
    <row r="11" spans="1:56" s="16" customFormat="1" ht="20.100000000000001" customHeight="1">
      <c r="A11" s="220" t="s">
        <v>21</v>
      </c>
      <c r="B11" s="225"/>
      <c r="C11" s="225"/>
      <c r="D11" s="225"/>
      <c r="E11" s="225"/>
      <c r="F11" s="226"/>
      <c r="G11" s="53"/>
      <c r="H11" s="54" t="str">
        <f>'打合簿（発議）'!H11</f>
        <v>□</v>
      </c>
      <c r="I11" s="47" t="s">
        <v>33</v>
      </c>
      <c r="J11" s="47"/>
      <c r="K11" s="47"/>
      <c r="L11" s="54"/>
      <c r="M11" s="47"/>
      <c r="N11" s="54" t="str">
        <f>'打合簿（発議）'!N11</f>
        <v>☑</v>
      </c>
      <c r="O11" s="47" t="s">
        <v>44</v>
      </c>
      <c r="R11" s="74"/>
      <c r="S11" s="120" t="s">
        <v>41</v>
      </c>
      <c r="T11" s="121"/>
      <c r="U11" s="121"/>
      <c r="V11" s="232"/>
      <c r="W11" s="233" t="str">
        <f>'打合簿（発議）'!W11</f>
        <v>現場代理人</v>
      </c>
      <c r="X11" s="234"/>
      <c r="Y11" s="234"/>
      <c r="Z11" s="234"/>
      <c r="AA11" s="234"/>
      <c r="AB11" s="234" t="str">
        <f>'打合簿（発議）'!AB11</f>
        <v>阪神　一男</v>
      </c>
      <c r="AC11" s="234"/>
      <c r="AD11" s="234"/>
      <c r="AE11" s="234"/>
      <c r="AF11" s="234"/>
      <c r="AG11" s="234"/>
      <c r="AH11" s="234"/>
      <c r="AI11" s="230"/>
      <c r="AJ11" s="231"/>
      <c r="AN11" s="18"/>
      <c r="AO11" s="18"/>
    </row>
    <row r="12" spans="1:56" s="19" customFormat="1" ht="20.100000000000001" customHeight="1">
      <c r="A12" s="254" t="s">
        <v>18</v>
      </c>
      <c r="B12" s="255"/>
      <c r="C12" s="255"/>
      <c r="D12" s="255"/>
      <c r="E12" s="255"/>
      <c r="F12" s="256"/>
      <c r="G12" s="55"/>
      <c r="H12" s="54" t="str">
        <f>'打合簿（発議）'!H12</f>
        <v>□</v>
      </c>
      <c r="I12" s="48" t="s">
        <v>26</v>
      </c>
      <c r="J12" s="48"/>
      <c r="K12" s="54" t="str">
        <f>'打合簿（発議）'!K12</f>
        <v>□</v>
      </c>
      <c r="L12" s="48" t="s">
        <v>27</v>
      </c>
      <c r="M12" s="48"/>
      <c r="N12" s="54" t="str">
        <f>'打合簿（発議）'!N12</f>
        <v>□</v>
      </c>
      <c r="O12" s="48" t="s">
        <v>28</v>
      </c>
      <c r="P12" s="48"/>
      <c r="Q12" s="54" t="str">
        <f>'打合簿（発議）'!Q12</f>
        <v>□</v>
      </c>
      <c r="R12" s="48" t="s">
        <v>29</v>
      </c>
      <c r="S12" s="48"/>
      <c r="T12" s="54" t="str">
        <f>'打合簿（発議）'!T12</f>
        <v>□</v>
      </c>
      <c r="U12" s="48" t="s">
        <v>30</v>
      </c>
      <c r="V12" s="48"/>
      <c r="W12" s="54" t="str">
        <f>'打合簿（発議）'!W12</f>
        <v>□</v>
      </c>
      <c r="X12" s="48" t="s">
        <v>31</v>
      </c>
      <c r="Y12" s="48"/>
      <c r="Z12" s="54" t="str">
        <f>'打合簿（発議）'!Z12</f>
        <v>□</v>
      </c>
      <c r="AA12" s="48" t="s">
        <v>32</v>
      </c>
      <c r="AB12" s="48"/>
      <c r="AC12" s="48"/>
      <c r="AD12" s="56" t="s">
        <v>7</v>
      </c>
      <c r="AE12" s="296">
        <f>'打合簿（発議）'!AE12</f>
        <v>0</v>
      </c>
      <c r="AF12" s="296"/>
      <c r="AG12" s="296"/>
      <c r="AH12" s="296"/>
      <c r="AI12" s="296"/>
      <c r="AJ12" s="57" t="s">
        <v>8</v>
      </c>
    </row>
    <row r="13" spans="1:56" s="76" customFormat="1" ht="20.100000000000001" customHeight="1">
      <c r="A13" s="263" t="s">
        <v>9</v>
      </c>
      <c r="B13" s="264"/>
      <c r="C13" s="264"/>
      <c r="D13" s="264"/>
      <c r="E13" s="274">
        <f>'打合簿（発議）'!E13</f>
        <v>0</v>
      </c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</row>
    <row r="14" spans="1:56" s="2" customFormat="1" ht="20.100000000000001" customHeight="1">
      <c r="A14" s="131" t="str">
        <f>'打合簿（発議）'!A14</f>
        <v>完成届及び完成検査の依頼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3"/>
      <c r="AM14" s="20"/>
    </row>
    <row r="15" spans="1:56" s="2" customFormat="1" ht="20.100000000000001" customHeight="1">
      <c r="A15" s="131">
        <f>'打合簿（発議）'!A15</f>
        <v>0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3"/>
    </row>
    <row r="16" spans="1:56" s="2" customFormat="1" ht="20.100000000000001" customHeight="1">
      <c r="A16" s="131">
        <f>'打合簿（発議）'!A16</f>
        <v>0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3"/>
    </row>
    <row r="17" spans="1:36" s="2" customFormat="1" ht="20.100000000000001" customHeight="1">
      <c r="A17" s="131">
        <f>'打合簿（発議）'!A17</f>
        <v>0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3"/>
    </row>
    <row r="18" spans="1:36" s="2" customFormat="1" ht="20.100000000000001" customHeight="1">
      <c r="A18" s="131">
        <f>'打合簿（発議）'!A18</f>
        <v>0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3"/>
    </row>
    <row r="19" spans="1:36" s="2" customFormat="1" ht="20.100000000000001" customHeight="1">
      <c r="A19" s="131">
        <f>'打合簿（発議）'!A19</f>
        <v>0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3"/>
    </row>
    <row r="20" spans="1:36" s="2" customFormat="1" ht="20.100000000000001" customHeight="1">
      <c r="A20" s="131">
        <f>'打合簿（発議）'!A20</f>
        <v>0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3"/>
    </row>
    <row r="21" spans="1:36" s="2" customFormat="1" ht="20.100000000000001" customHeight="1">
      <c r="A21" s="131">
        <f>'打合簿（発議）'!A21</f>
        <v>0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3"/>
    </row>
    <row r="22" spans="1:36" s="2" customFormat="1" ht="20.100000000000001" customHeight="1">
      <c r="A22" s="131">
        <f>'打合簿（発議）'!A22</f>
        <v>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</row>
    <row r="23" spans="1:36" s="2" customFormat="1" ht="20.100000000000001" customHeight="1">
      <c r="A23" s="131">
        <f>'打合簿（発議）'!A23</f>
        <v>0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3"/>
    </row>
    <row r="24" spans="1:36" s="2" customFormat="1" ht="20.100000000000001" customHeight="1">
      <c r="A24" s="131">
        <f>'打合簿（発議）'!A24</f>
        <v>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3"/>
    </row>
    <row r="25" spans="1:36" s="2" customFormat="1" ht="20.100000000000001" customHeight="1">
      <c r="A25" s="131">
        <f>'打合簿（発議）'!A25</f>
        <v>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3"/>
    </row>
    <row r="26" spans="1:36" s="2" customFormat="1" ht="20.100000000000001" customHeight="1">
      <c r="A26" s="134">
        <f>'打合簿（発議）'!A26</f>
        <v>0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6"/>
    </row>
    <row r="27" spans="1:36" s="2" customFormat="1" ht="20.100000000000001" customHeight="1">
      <c r="A27" s="168" t="s">
        <v>19</v>
      </c>
      <c r="B27" s="169"/>
      <c r="C27" s="170"/>
      <c r="D27" s="45"/>
      <c r="E27" s="51" t="str">
        <f>IF(N11="☑","☑","□")</f>
        <v>☑</v>
      </c>
      <c r="F27" s="49" t="str">
        <f>"発注者"&amp;IF(H39="担当技術者","（担当技術者）","")</f>
        <v>発注者</v>
      </c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9"/>
    </row>
    <row r="28" spans="1:36" s="2" customFormat="1" ht="20.100000000000001" customHeight="1">
      <c r="A28" s="171"/>
      <c r="B28" s="172"/>
      <c r="C28" s="173"/>
      <c r="E28" s="69" t="s">
        <v>10</v>
      </c>
      <c r="F28" s="69"/>
      <c r="G28" s="69"/>
      <c r="H28" s="69"/>
      <c r="I28" s="69"/>
      <c r="J28" s="97" t="s">
        <v>61</v>
      </c>
      <c r="K28" s="50" t="s">
        <v>26</v>
      </c>
      <c r="L28" s="50"/>
      <c r="M28" s="97" t="s">
        <v>61</v>
      </c>
      <c r="N28" s="50" t="s">
        <v>35</v>
      </c>
      <c r="O28" s="50"/>
      <c r="P28" s="97" t="s">
        <v>61</v>
      </c>
      <c r="Q28" s="50" t="s">
        <v>36</v>
      </c>
      <c r="R28" s="50"/>
      <c r="S28" s="97" t="s">
        <v>61</v>
      </c>
      <c r="T28" s="50" t="s">
        <v>32</v>
      </c>
      <c r="U28" s="69"/>
      <c r="V28" s="69"/>
      <c r="W28" s="71" t="s">
        <v>7</v>
      </c>
      <c r="X28" s="297"/>
      <c r="Y28" s="297"/>
      <c r="Z28" s="297"/>
      <c r="AA28" s="297"/>
      <c r="AB28" s="297"/>
      <c r="AC28" s="297"/>
      <c r="AD28" s="297"/>
      <c r="AE28" s="297"/>
      <c r="AF28" s="297"/>
      <c r="AG28" s="71" t="s">
        <v>12</v>
      </c>
      <c r="AH28" s="69" t="s">
        <v>13</v>
      </c>
      <c r="AI28" s="69"/>
      <c r="AJ28" s="40"/>
    </row>
    <row r="29" spans="1:36" s="2" customFormat="1" ht="20.100000000000001" customHeight="1">
      <c r="A29" s="171"/>
      <c r="B29" s="172"/>
      <c r="C29" s="173"/>
      <c r="D29" s="69"/>
      <c r="E29" s="69"/>
      <c r="F29" s="69"/>
      <c r="G29" s="69"/>
      <c r="H29" s="69"/>
      <c r="I29" s="69"/>
      <c r="J29" s="97" t="s">
        <v>61</v>
      </c>
      <c r="K29" s="50" t="s">
        <v>37</v>
      </c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40"/>
    </row>
    <row r="30" spans="1:36" s="2" customFormat="1" ht="20.100000000000001" customHeight="1">
      <c r="A30" s="171"/>
      <c r="B30" s="172"/>
      <c r="C30" s="173"/>
      <c r="D30" s="69"/>
      <c r="E30" s="62" t="str">
        <f>IF(N11="□","☑","□")</f>
        <v>□</v>
      </c>
      <c r="F30" s="50" t="s">
        <v>44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40"/>
    </row>
    <row r="31" spans="1:36" s="2" customFormat="1" ht="20.100000000000001" customHeight="1">
      <c r="A31" s="171"/>
      <c r="B31" s="172"/>
      <c r="C31" s="173"/>
      <c r="E31" s="69" t="s">
        <v>10</v>
      </c>
      <c r="F31" s="69"/>
      <c r="G31" s="69"/>
      <c r="H31" s="69"/>
      <c r="I31" s="69"/>
      <c r="J31" s="97" t="s">
        <v>61</v>
      </c>
      <c r="K31" s="50" t="s">
        <v>38</v>
      </c>
      <c r="L31" s="50"/>
      <c r="M31" s="97" t="s">
        <v>61</v>
      </c>
      <c r="N31" s="50" t="s">
        <v>36</v>
      </c>
      <c r="O31" s="50"/>
      <c r="P31" s="97" t="s">
        <v>61</v>
      </c>
      <c r="Q31" s="50" t="s">
        <v>32</v>
      </c>
      <c r="R31" s="69"/>
      <c r="S31" s="69"/>
      <c r="T31" s="71" t="s">
        <v>7</v>
      </c>
      <c r="U31" s="297"/>
      <c r="V31" s="297"/>
      <c r="W31" s="297"/>
      <c r="X31" s="297"/>
      <c r="Y31" s="297"/>
      <c r="Z31" s="297"/>
      <c r="AA31" s="297"/>
      <c r="AB31" s="297"/>
      <c r="AC31" s="297"/>
      <c r="AD31" s="71" t="s">
        <v>12</v>
      </c>
      <c r="AE31" s="69" t="s">
        <v>13</v>
      </c>
      <c r="AF31" s="69"/>
      <c r="AG31" s="69"/>
      <c r="AH31" s="69"/>
      <c r="AI31" s="69"/>
      <c r="AJ31" s="40"/>
    </row>
    <row r="32" spans="1:36" s="2" customFormat="1" ht="20.100000000000001" customHeight="1">
      <c r="A32" s="171"/>
      <c r="B32" s="172"/>
      <c r="C32" s="173"/>
      <c r="D32" s="120" t="s">
        <v>14</v>
      </c>
      <c r="E32" s="121"/>
      <c r="F32" s="121"/>
      <c r="G32" s="121"/>
      <c r="H32" s="121"/>
      <c r="I32" s="297"/>
      <c r="J32" s="297"/>
      <c r="K32" s="297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7"/>
      <c r="AC32" s="297"/>
      <c r="AD32" s="297"/>
      <c r="AE32" s="297"/>
      <c r="AF32" s="297"/>
      <c r="AG32" s="297"/>
      <c r="AH32" s="297"/>
      <c r="AI32" s="297"/>
      <c r="AJ32" s="298"/>
    </row>
    <row r="33" spans="1:36" s="2" customFormat="1" ht="20.100000000000001" customHeight="1">
      <c r="A33" s="171"/>
      <c r="B33" s="172"/>
      <c r="C33" s="173"/>
      <c r="D33" s="278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80"/>
    </row>
    <row r="34" spans="1:36" s="2" customFormat="1" ht="20.100000000000001" customHeight="1">
      <c r="A34" s="171"/>
      <c r="B34" s="172"/>
      <c r="C34" s="173"/>
      <c r="D34" s="278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80"/>
    </row>
    <row r="35" spans="1:36" s="2" customFormat="1" ht="20.100000000000001" customHeight="1">
      <c r="A35" s="171"/>
      <c r="B35" s="172"/>
      <c r="C35" s="173"/>
      <c r="D35" s="278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80"/>
    </row>
    <row r="36" spans="1:36" s="2" customFormat="1" ht="20.100000000000001" customHeight="1">
      <c r="A36" s="171"/>
      <c r="B36" s="172"/>
      <c r="C36" s="173"/>
      <c r="D36" s="278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80"/>
    </row>
    <row r="37" spans="1:36" s="2" customFormat="1" ht="20.100000000000001" customHeight="1">
      <c r="A37" s="171"/>
      <c r="B37" s="172"/>
      <c r="C37" s="173"/>
      <c r="D37" s="278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80"/>
    </row>
    <row r="38" spans="1:36" s="2" customFormat="1" ht="20.100000000000001" customHeight="1">
      <c r="A38" s="171"/>
      <c r="B38" s="172"/>
      <c r="C38" s="173"/>
      <c r="D38" s="281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80"/>
    </row>
    <row r="39" spans="1:36" s="2" customFormat="1" ht="24" customHeight="1" thickBot="1">
      <c r="A39" s="174"/>
      <c r="B39" s="129"/>
      <c r="C39" s="130"/>
      <c r="D39" s="128" t="s">
        <v>41</v>
      </c>
      <c r="E39" s="129"/>
      <c r="F39" s="129"/>
      <c r="G39" s="130"/>
      <c r="H39" s="286" t="s">
        <v>34</v>
      </c>
      <c r="I39" s="164"/>
      <c r="J39" s="164"/>
      <c r="K39" s="164"/>
      <c r="L39" s="164"/>
      <c r="M39" s="282" t="s">
        <v>63</v>
      </c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129" t="str">
        <f>IF(H39="担当技術者","㊞",IF(E30="☑","㊞",""))</f>
        <v/>
      </c>
      <c r="Y39" s="130"/>
      <c r="Z39" s="283">
        <v>43718</v>
      </c>
      <c r="AA39" s="284"/>
      <c r="AB39" s="284"/>
      <c r="AC39" s="284"/>
      <c r="AD39" s="284"/>
      <c r="AE39" s="284"/>
      <c r="AF39" s="284"/>
      <c r="AG39" s="284"/>
      <c r="AH39" s="284"/>
      <c r="AI39" s="284"/>
      <c r="AJ39" s="285"/>
    </row>
    <row r="40" spans="1:36" s="2" customFormat="1" ht="8.25" customHeight="1">
      <c r="A40" s="160" t="str">
        <f>IF(H39="担当技術者","",IF(E30="☑","","※処理・回答欄に必要事項を記載し、回答者が押印したものを返送する。"))</f>
        <v>※処理・回答欄に必要事項を記載し、回答者が押印したものを返送する。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</row>
    <row r="41" spans="1:36" s="2" customFormat="1" ht="8.25" customHeight="1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</row>
    <row r="42" spans="1:36" ht="8.2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spans="1:36" ht="14.25" customHeight="1">
      <c r="A43" s="270"/>
      <c r="B43" s="270"/>
      <c r="C43" s="270"/>
      <c r="D43" s="270"/>
      <c r="E43" s="270"/>
      <c r="F43" s="270"/>
      <c r="G43" s="270"/>
      <c r="H43" s="270"/>
      <c r="I43" s="270"/>
      <c r="J43" s="276"/>
      <c r="K43" s="276"/>
      <c r="L43" s="276"/>
      <c r="M43" s="22"/>
      <c r="O43" s="78"/>
      <c r="P43" s="78"/>
      <c r="Q43" s="78"/>
      <c r="R43" s="78"/>
      <c r="W43" s="80" t="str">
        <f>IF(E30="☑","（受領時決裁欄）","（回答時決裁欄）")</f>
        <v>（回答時決裁欄）</v>
      </c>
      <c r="X43" s="78"/>
      <c r="Y43" s="112" t="s">
        <v>15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</row>
    <row r="44" spans="1:36" ht="22.5" customHeight="1">
      <c r="A44" s="165"/>
      <c r="B44" s="165"/>
      <c r="C44" s="165"/>
      <c r="D44" s="165"/>
      <c r="E44" s="165"/>
      <c r="F44" s="165"/>
      <c r="G44" s="165"/>
      <c r="H44" s="216"/>
      <c r="I44" s="216"/>
      <c r="J44" s="165"/>
      <c r="K44" s="216"/>
      <c r="L44" s="216"/>
      <c r="M44" s="23"/>
      <c r="N44" s="23"/>
      <c r="O44" s="23"/>
      <c r="P44" s="23"/>
      <c r="Q44" s="23"/>
      <c r="R44" s="23"/>
      <c r="W44" s="23"/>
      <c r="X44" s="23"/>
      <c r="Y44" s="112" t="s">
        <v>22</v>
      </c>
      <c r="Z44" s="112"/>
      <c r="AA44" s="112"/>
      <c r="AB44" s="112" t="s">
        <v>17</v>
      </c>
      <c r="AC44" s="112"/>
      <c r="AD44" s="112"/>
      <c r="AE44" s="218" t="s">
        <v>24</v>
      </c>
      <c r="AF44" s="218"/>
      <c r="AG44" s="218"/>
      <c r="AH44" s="218" t="s">
        <v>25</v>
      </c>
      <c r="AI44" s="218"/>
      <c r="AJ44" s="218"/>
    </row>
    <row r="45" spans="1:36" ht="14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23"/>
      <c r="N45" s="23"/>
      <c r="O45" s="23"/>
      <c r="P45" s="23"/>
      <c r="Q45" s="23"/>
      <c r="R45" s="23"/>
      <c r="W45" s="23"/>
      <c r="X45" s="23"/>
      <c r="Y45" s="219"/>
      <c r="Z45" s="219"/>
      <c r="AA45" s="219"/>
      <c r="AB45" s="217"/>
      <c r="AC45" s="217"/>
      <c r="AD45" s="217"/>
      <c r="AE45" s="217"/>
      <c r="AF45" s="217"/>
      <c r="AG45" s="217"/>
      <c r="AH45" s="217"/>
      <c r="AI45" s="217"/>
      <c r="AJ45" s="217"/>
    </row>
    <row r="46" spans="1:36" ht="14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23"/>
      <c r="N46" s="23"/>
      <c r="O46" s="23"/>
      <c r="P46" s="23"/>
      <c r="Q46" s="23"/>
      <c r="R46" s="23"/>
      <c r="W46" s="23"/>
      <c r="X46" s="23"/>
      <c r="Y46" s="219"/>
      <c r="Z46" s="219"/>
      <c r="AA46" s="219"/>
      <c r="AB46" s="217"/>
      <c r="AC46" s="217"/>
      <c r="AD46" s="217"/>
      <c r="AE46" s="217"/>
      <c r="AF46" s="217"/>
      <c r="AG46" s="217"/>
      <c r="AH46" s="217"/>
      <c r="AI46" s="217"/>
      <c r="AJ46" s="217"/>
    </row>
    <row r="47" spans="1:36" ht="14.2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23"/>
      <c r="N47" s="23"/>
      <c r="O47" s="23"/>
      <c r="P47" s="23"/>
      <c r="Q47" s="23"/>
      <c r="R47" s="23"/>
      <c r="W47" s="23"/>
      <c r="X47" s="23"/>
      <c r="Y47" s="219"/>
      <c r="Z47" s="219"/>
      <c r="AA47" s="219"/>
      <c r="AB47" s="217"/>
      <c r="AC47" s="217"/>
      <c r="AD47" s="217"/>
      <c r="AE47" s="217"/>
      <c r="AF47" s="217"/>
      <c r="AG47" s="217"/>
      <c r="AH47" s="217"/>
      <c r="AI47" s="217"/>
      <c r="AJ47" s="217"/>
    </row>
    <row r="48" spans="1:36" s="2" customFormat="1" ht="9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56" s="2" customFormat="1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56" s="2" customFormat="1" ht="17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210" t="s">
        <v>0</v>
      </c>
      <c r="AF50" s="210"/>
      <c r="AG50" s="210"/>
      <c r="AH50" s="210"/>
      <c r="AI50" s="210"/>
      <c r="AJ50" s="210"/>
    </row>
    <row r="51" spans="1:56" s="2" customFormat="1" ht="17.25" customHeight="1" thickBot="1">
      <c r="A51" s="79" t="str">
        <f>IF(E78="☑"," 回答側　控"," 回答側→相手方　送付用")&amp;"（受注者用）"</f>
        <v xml:space="preserve"> 回答側→相手方　送付用（受注者用）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11" t="s">
        <v>1</v>
      </c>
      <c r="S51" s="212"/>
      <c r="T51" s="212"/>
      <c r="U51" s="212"/>
      <c r="V51" s="212"/>
      <c r="W51" s="212"/>
      <c r="X51" s="212"/>
      <c r="Y51" s="212"/>
      <c r="Z51" s="213">
        <f>Z3</f>
        <v>43709</v>
      </c>
      <c r="AA51" s="214"/>
      <c r="AB51" s="214"/>
      <c r="AC51" s="214"/>
      <c r="AD51" s="214"/>
      <c r="AE51" s="214"/>
      <c r="AF51" s="214"/>
      <c r="AG51" s="214"/>
      <c r="AH51" s="214"/>
      <c r="AI51" s="214"/>
      <c r="AJ51" s="215"/>
      <c r="AK51" s="4"/>
    </row>
    <row r="52" spans="1:56" s="2" customFormat="1" ht="4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7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9"/>
      <c r="AM52" s="63"/>
      <c r="AN52" s="63"/>
      <c r="AO52" s="63"/>
      <c r="AP52" s="63"/>
      <c r="AQ52" s="63"/>
      <c r="AR52" s="63"/>
    </row>
    <row r="53" spans="1:56" s="2" customFormat="1" ht="11.25" customHeight="1">
      <c r="A53" s="25"/>
      <c r="B53" s="26"/>
      <c r="C53" s="26"/>
      <c r="D53" s="26"/>
      <c r="E53" s="26"/>
      <c r="F53" s="26"/>
      <c r="G53" s="188" t="s">
        <v>20</v>
      </c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31"/>
      <c r="AF53" s="189">
        <f>AF5</f>
        <v>1</v>
      </c>
      <c r="AG53" s="190"/>
      <c r="AH53" s="190"/>
      <c r="AI53" s="191"/>
      <c r="AJ53" s="32"/>
      <c r="AM53" s="184"/>
      <c r="AN53" s="184"/>
      <c r="AO53" s="184"/>
      <c r="AP53" s="184"/>
      <c r="AQ53" s="184"/>
      <c r="AR53" s="184"/>
    </row>
    <row r="54" spans="1:56" s="2" customFormat="1" ht="14.25" customHeight="1">
      <c r="A54" s="25"/>
      <c r="B54" s="26"/>
      <c r="C54" s="26"/>
      <c r="D54" s="26"/>
      <c r="E54" s="26"/>
      <c r="F54" s="26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31"/>
      <c r="AF54" s="192"/>
      <c r="AG54" s="193"/>
      <c r="AH54" s="193"/>
      <c r="AI54" s="194"/>
      <c r="AJ54" s="32"/>
    </row>
    <row r="55" spans="1:56" s="2" customFormat="1" ht="4.5" customHeight="1">
      <c r="A55" s="25"/>
      <c r="B55" s="26"/>
      <c r="C55" s="26"/>
      <c r="D55" s="26"/>
      <c r="E55" s="26"/>
      <c r="F55" s="26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31"/>
      <c r="AF55" s="31"/>
      <c r="AG55" s="31"/>
      <c r="AH55" s="31"/>
      <c r="AI55" s="31"/>
      <c r="AJ55" s="33"/>
    </row>
    <row r="56" spans="1:56" s="2" customFormat="1" ht="24.95" customHeight="1">
      <c r="A56" s="185" t="s">
        <v>2</v>
      </c>
      <c r="B56" s="186"/>
      <c r="C56" s="186"/>
      <c r="D56" s="186"/>
      <c r="E56" s="186"/>
      <c r="F56" s="187"/>
      <c r="G56" s="207" t="str">
        <f>G8</f>
        <v>○○○○○○□□□□□工事</v>
      </c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9"/>
    </row>
    <row r="57" spans="1:56" s="2" customFormat="1" ht="21.75" customHeight="1">
      <c r="A57" s="148" t="s">
        <v>44</v>
      </c>
      <c r="B57" s="149"/>
      <c r="C57" s="149"/>
      <c r="D57" s="149"/>
      <c r="E57" s="149"/>
      <c r="F57" s="150"/>
      <c r="G57" s="197" t="str">
        <f>G9</f>
        <v>㈱■■■■建設</v>
      </c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9"/>
    </row>
    <row r="58" spans="1:56" s="2" customFormat="1" ht="28.5" customHeight="1">
      <c r="A58" s="148" t="s">
        <v>3</v>
      </c>
      <c r="B58" s="200"/>
      <c r="C58" s="200"/>
      <c r="D58" s="200"/>
      <c r="E58" s="200"/>
      <c r="F58" s="201"/>
      <c r="G58" s="113" t="s">
        <v>4</v>
      </c>
      <c r="H58" s="202"/>
      <c r="I58" s="202"/>
      <c r="J58" s="202"/>
      <c r="K58" s="202"/>
      <c r="L58" s="205">
        <f>L10</f>
        <v>123</v>
      </c>
      <c r="M58" s="205"/>
      <c r="N58" s="205"/>
      <c r="O58" s="205"/>
      <c r="P58" s="205"/>
      <c r="Q58" s="205"/>
      <c r="R58" s="205"/>
      <c r="S58" s="114" t="s">
        <v>5</v>
      </c>
      <c r="T58" s="203"/>
      <c r="U58" s="206" t="s">
        <v>40</v>
      </c>
      <c r="V58" s="149"/>
      <c r="W58" s="149"/>
      <c r="X58" s="149"/>
      <c r="Y58" s="149"/>
      <c r="Z58" s="150"/>
      <c r="AA58" s="113" t="s">
        <v>6</v>
      </c>
      <c r="AB58" s="114"/>
      <c r="AC58" s="114" t="str">
        <f>AC10</f>
        <v>３１ＷＣ－００１</v>
      </c>
      <c r="AD58" s="114"/>
      <c r="AE58" s="114"/>
      <c r="AF58" s="114"/>
      <c r="AG58" s="114"/>
      <c r="AH58" s="114"/>
      <c r="AI58" s="114" t="s">
        <v>5</v>
      </c>
      <c r="AJ58" s="204"/>
      <c r="AM58" s="64"/>
      <c r="AN58" s="64"/>
      <c r="AO58" s="64"/>
      <c r="AP58" s="64"/>
      <c r="AQ58" s="64"/>
      <c r="AR58" s="64"/>
      <c r="AS58" s="64"/>
      <c r="AT58" s="195"/>
      <c r="AU58" s="196"/>
      <c r="AV58" s="196"/>
      <c r="AW58" s="196"/>
      <c r="AX58" s="196"/>
      <c r="AY58" s="195"/>
      <c r="AZ58" s="195"/>
      <c r="BA58" s="195"/>
      <c r="BB58" s="195"/>
      <c r="BC58" s="195"/>
      <c r="BD58" s="15"/>
    </row>
    <row r="59" spans="1:56" s="16" customFormat="1" ht="20.100000000000001" customHeight="1">
      <c r="A59" s="148" t="s">
        <v>21</v>
      </c>
      <c r="B59" s="149"/>
      <c r="C59" s="149"/>
      <c r="D59" s="149"/>
      <c r="E59" s="149"/>
      <c r="F59" s="150"/>
      <c r="G59" s="53"/>
      <c r="H59" s="54" t="str">
        <f>H11</f>
        <v>□</v>
      </c>
      <c r="I59" s="47" t="s">
        <v>33</v>
      </c>
      <c r="J59" s="47"/>
      <c r="K59" s="47"/>
      <c r="L59" s="54"/>
      <c r="M59" s="47"/>
      <c r="N59" s="54" t="str">
        <f>N11</f>
        <v>☑</v>
      </c>
      <c r="O59" s="47" t="s">
        <v>44</v>
      </c>
      <c r="R59" s="81"/>
      <c r="S59" s="113" t="s">
        <v>41</v>
      </c>
      <c r="T59" s="114"/>
      <c r="U59" s="114"/>
      <c r="V59" s="115"/>
      <c r="W59" s="116" t="str">
        <f>IF(W11="","",W11)</f>
        <v>現場代理人</v>
      </c>
      <c r="X59" s="117"/>
      <c r="Y59" s="117"/>
      <c r="Z59" s="117"/>
      <c r="AA59" s="117"/>
      <c r="AB59" s="117" t="str">
        <f>IF(AB11="","",AB11)</f>
        <v>阪神　一男</v>
      </c>
      <c r="AC59" s="117"/>
      <c r="AD59" s="117"/>
      <c r="AE59" s="117"/>
      <c r="AF59" s="117"/>
      <c r="AG59" s="117"/>
      <c r="AH59" s="117"/>
      <c r="AI59" s="294"/>
      <c r="AJ59" s="295"/>
      <c r="AM59" s="18"/>
      <c r="AN59" s="18"/>
      <c r="AO59" s="18"/>
      <c r="AP59" s="18"/>
      <c r="AQ59" s="18"/>
      <c r="AR59" s="18"/>
      <c r="AS59" s="18"/>
    </row>
    <row r="60" spans="1:56" s="19" customFormat="1" ht="20.100000000000001" customHeight="1">
      <c r="A60" s="271" t="s">
        <v>18</v>
      </c>
      <c r="B60" s="272"/>
      <c r="C60" s="272"/>
      <c r="D60" s="272"/>
      <c r="E60" s="272"/>
      <c r="F60" s="273"/>
      <c r="G60" s="55"/>
      <c r="H60" s="54" t="str">
        <f>H12</f>
        <v>□</v>
      </c>
      <c r="I60" s="48" t="s">
        <v>26</v>
      </c>
      <c r="J60" s="48"/>
      <c r="K60" s="54" t="str">
        <f>K12</f>
        <v>□</v>
      </c>
      <c r="L60" s="48" t="s">
        <v>27</v>
      </c>
      <c r="M60" s="48"/>
      <c r="N60" s="54" t="str">
        <f>N12</f>
        <v>□</v>
      </c>
      <c r="O60" s="48" t="s">
        <v>28</v>
      </c>
      <c r="P60" s="48"/>
      <c r="Q60" s="54" t="str">
        <f>Q12</f>
        <v>□</v>
      </c>
      <c r="R60" s="48" t="s">
        <v>29</v>
      </c>
      <c r="S60" s="48"/>
      <c r="T60" s="54" t="str">
        <f>T12</f>
        <v>□</v>
      </c>
      <c r="U60" s="48" t="s">
        <v>30</v>
      </c>
      <c r="V60" s="48"/>
      <c r="W60" s="54" t="str">
        <f>W12</f>
        <v>□</v>
      </c>
      <c r="X60" s="48" t="s">
        <v>31</v>
      </c>
      <c r="Y60" s="48"/>
      <c r="Z60" s="54" t="str">
        <f>Z12</f>
        <v>□</v>
      </c>
      <c r="AA60" s="48" t="s">
        <v>32</v>
      </c>
      <c r="AB60" s="70"/>
      <c r="AC60" s="70"/>
      <c r="AD60" s="41" t="s">
        <v>7</v>
      </c>
      <c r="AE60" s="147">
        <f>AE12</f>
        <v>0</v>
      </c>
      <c r="AF60" s="147"/>
      <c r="AG60" s="147"/>
      <c r="AH60" s="147"/>
      <c r="AI60" s="147"/>
      <c r="AJ60" s="42" t="s">
        <v>8</v>
      </c>
      <c r="AM60" s="34"/>
      <c r="AN60" s="34"/>
      <c r="AO60" s="34"/>
      <c r="AP60" s="34"/>
      <c r="AQ60" s="34"/>
      <c r="AR60" s="34"/>
      <c r="AS60" s="34"/>
    </row>
    <row r="61" spans="1:56" s="76" customFormat="1" ht="20.100000000000001" customHeight="1">
      <c r="A61" s="263" t="s">
        <v>9</v>
      </c>
      <c r="B61" s="264"/>
      <c r="C61" s="264"/>
      <c r="D61" s="264"/>
      <c r="E61" s="274">
        <f>E13</f>
        <v>0</v>
      </c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</row>
    <row r="62" spans="1:56" s="2" customFormat="1" ht="20.100000000000001" customHeight="1">
      <c r="A62" s="131" t="str">
        <f>A14</f>
        <v>完成届及び完成検査の依頼</v>
      </c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3"/>
      <c r="AM62" s="20"/>
    </row>
    <row r="63" spans="1:56" s="2" customFormat="1" ht="20.100000000000001" customHeight="1">
      <c r="A63" s="131">
        <f t="shared" ref="A63:A74" si="0">A15</f>
        <v>0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3"/>
    </row>
    <row r="64" spans="1:56" s="2" customFormat="1" ht="20.100000000000001" customHeight="1">
      <c r="A64" s="131">
        <f t="shared" si="0"/>
        <v>0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3"/>
    </row>
    <row r="65" spans="1:36" s="2" customFormat="1" ht="20.100000000000001" customHeight="1">
      <c r="A65" s="131">
        <f t="shared" si="0"/>
        <v>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3"/>
    </row>
    <row r="66" spans="1:36" s="2" customFormat="1" ht="20.100000000000001" customHeight="1">
      <c r="A66" s="131">
        <f t="shared" si="0"/>
        <v>0</v>
      </c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3"/>
    </row>
    <row r="67" spans="1:36" s="2" customFormat="1" ht="20.100000000000001" customHeight="1">
      <c r="A67" s="131">
        <f t="shared" si="0"/>
        <v>0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3"/>
    </row>
    <row r="68" spans="1:36" s="2" customFormat="1" ht="20.100000000000001" customHeight="1">
      <c r="A68" s="131">
        <f t="shared" si="0"/>
        <v>0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3"/>
    </row>
    <row r="69" spans="1:36" s="2" customFormat="1" ht="20.100000000000001" customHeight="1">
      <c r="A69" s="131">
        <f t="shared" si="0"/>
        <v>0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3"/>
    </row>
    <row r="70" spans="1:36" s="2" customFormat="1" ht="20.100000000000001" customHeight="1">
      <c r="A70" s="131">
        <f t="shared" si="0"/>
        <v>0</v>
      </c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3"/>
    </row>
    <row r="71" spans="1:36" s="2" customFormat="1" ht="20.100000000000001" customHeight="1">
      <c r="A71" s="131">
        <f t="shared" si="0"/>
        <v>0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3"/>
    </row>
    <row r="72" spans="1:36" s="2" customFormat="1" ht="20.100000000000001" customHeight="1">
      <c r="A72" s="131">
        <f t="shared" si="0"/>
        <v>0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3"/>
    </row>
    <row r="73" spans="1:36" s="2" customFormat="1" ht="20.100000000000001" customHeight="1">
      <c r="A73" s="131">
        <f t="shared" si="0"/>
        <v>0</v>
      </c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3"/>
    </row>
    <row r="74" spans="1:36" s="2" customFormat="1" ht="20.100000000000001" customHeight="1">
      <c r="A74" s="134">
        <f t="shared" si="0"/>
        <v>0</v>
      </c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6"/>
    </row>
    <row r="75" spans="1:36" s="2" customFormat="1" ht="20.100000000000001" customHeight="1">
      <c r="A75" s="168" t="s">
        <v>19</v>
      </c>
      <c r="B75" s="169"/>
      <c r="C75" s="170"/>
      <c r="D75" s="45"/>
      <c r="E75" s="51" t="str">
        <f>E27</f>
        <v>☑</v>
      </c>
      <c r="F75" s="49" t="str">
        <f>"発注者"&amp;IF(H87="担当技術者","（担当技術者）","")</f>
        <v>発注者</v>
      </c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9"/>
    </row>
    <row r="76" spans="1:36" s="2" customFormat="1" ht="20.100000000000001" customHeight="1">
      <c r="A76" s="171"/>
      <c r="B76" s="172"/>
      <c r="C76" s="173"/>
      <c r="E76" s="69" t="s">
        <v>10</v>
      </c>
      <c r="F76" s="69"/>
      <c r="G76" s="69"/>
      <c r="H76" s="69"/>
      <c r="I76" s="69"/>
      <c r="J76" s="52" t="str">
        <f>J28</f>
        <v>□</v>
      </c>
      <c r="K76" s="50" t="s">
        <v>26</v>
      </c>
      <c r="L76" s="50"/>
      <c r="M76" s="52" t="str">
        <f>M28</f>
        <v>□</v>
      </c>
      <c r="N76" s="50" t="s">
        <v>35</v>
      </c>
      <c r="O76" s="50"/>
      <c r="P76" s="52" t="str">
        <f>P28</f>
        <v>□</v>
      </c>
      <c r="Q76" s="50" t="s">
        <v>36</v>
      </c>
      <c r="R76" s="50"/>
      <c r="S76" s="52" t="str">
        <f>S28</f>
        <v>□</v>
      </c>
      <c r="T76" s="50" t="s">
        <v>32</v>
      </c>
      <c r="U76" s="69"/>
      <c r="V76" s="69"/>
      <c r="W76" s="71" t="s">
        <v>7</v>
      </c>
      <c r="X76" s="124">
        <f>X28</f>
        <v>0</v>
      </c>
      <c r="Y76" s="124"/>
      <c r="Z76" s="124"/>
      <c r="AA76" s="124"/>
      <c r="AB76" s="124"/>
      <c r="AC76" s="124"/>
      <c r="AD76" s="124"/>
      <c r="AE76" s="124"/>
      <c r="AF76" s="124"/>
      <c r="AG76" s="73" t="s">
        <v>12</v>
      </c>
      <c r="AH76" s="67" t="s">
        <v>13</v>
      </c>
      <c r="AI76" s="67"/>
      <c r="AJ76" s="61"/>
    </row>
    <row r="77" spans="1:36" s="2" customFormat="1" ht="20.100000000000001" customHeight="1">
      <c r="A77" s="171"/>
      <c r="B77" s="172"/>
      <c r="C77" s="173"/>
      <c r="D77" s="69"/>
      <c r="E77" s="69"/>
      <c r="F77" s="69"/>
      <c r="G77" s="69"/>
      <c r="H77" s="69"/>
      <c r="I77" s="69"/>
      <c r="J77" s="52" t="str">
        <f>J29</f>
        <v>□</v>
      </c>
      <c r="K77" s="50" t="s">
        <v>37</v>
      </c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1"/>
    </row>
    <row r="78" spans="1:36" s="2" customFormat="1" ht="20.100000000000001" customHeight="1">
      <c r="A78" s="171"/>
      <c r="B78" s="172"/>
      <c r="C78" s="173"/>
      <c r="D78" s="67"/>
      <c r="E78" s="62" t="str">
        <f>E30</f>
        <v>□</v>
      </c>
      <c r="F78" s="47" t="s">
        <v>44</v>
      </c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1"/>
    </row>
    <row r="79" spans="1:36" s="2" customFormat="1" ht="20.100000000000001" customHeight="1">
      <c r="A79" s="171"/>
      <c r="B79" s="172"/>
      <c r="C79" s="173"/>
      <c r="D79" s="67"/>
      <c r="E79" s="67" t="s">
        <v>10</v>
      </c>
      <c r="F79" s="67"/>
      <c r="G79" s="67"/>
      <c r="H79" s="67"/>
      <c r="I79" s="67"/>
      <c r="J79" s="52" t="str">
        <f>J31</f>
        <v>□</v>
      </c>
      <c r="K79" s="50" t="s">
        <v>38</v>
      </c>
      <c r="L79" s="50"/>
      <c r="M79" s="52" t="str">
        <f>M31</f>
        <v>□</v>
      </c>
      <c r="N79" s="50" t="s">
        <v>36</v>
      </c>
      <c r="O79" s="50"/>
      <c r="P79" s="52" t="str">
        <f>P31</f>
        <v>□</v>
      </c>
      <c r="Q79" s="50" t="s">
        <v>32</v>
      </c>
      <c r="R79" s="69"/>
      <c r="S79" s="69"/>
      <c r="T79" s="71" t="s">
        <v>7</v>
      </c>
      <c r="U79" s="124">
        <f>U31</f>
        <v>0</v>
      </c>
      <c r="V79" s="124"/>
      <c r="W79" s="124"/>
      <c r="X79" s="124"/>
      <c r="Y79" s="124"/>
      <c r="Z79" s="124"/>
      <c r="AA79" s="124"/>
      <c r="AB79" s="124"/>
      <c r="AC79" s="124"/>
      <c r="AD79" s="73" t="s">
        <v>12</v>
      </c>
      <c r="AE79" s="67" t="s">
        <v>13</v>
      </c>
      <c r="AF79" s="67"/>
      <c r="AG79" s="67"/>
      <c r="AH79" s="67"/>
      <c r="AI79" s="67"/>
      <c r="AJ79" s="61"/>
    </row>
    <row r="80" spans="1:36" s="2" customFormat="1" ht="20.100000000000001" customHeight="1">
      <c r="A80" s="171"/>
      <c r="B80" s="172"/>
      <c r="C80" s="173"/>
      <c r="D80" s="118" t="s">
        <v>14</v>
      </c>
      <c r="E80" s="119"/>
      <c r="F80" s="119"/>
      <c r="G80" s="119"/>
      <c r="H80" s="119"/>
      <c r="I80" s="124">
        <f>I32</f>
        <v>0</v>
      </c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5"/>
    </row>
    <row r="81" spans="1:47" s="2" customFormat="1" ht="20.100000000000001" customHeight="1">
      <c r="A81" s="171"/>
      <c r="B81" s="172"/>
      <c r="C81" s="173"/>
      <c r="D81" s="137">
        <f>D33</f>
        <v>0</v>
      </c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9"/>
    </row>
    <row r="82" spans="1:47" s="2" customFormat="1" ht="20.100000000000001" customHeight="1">
      <c r="A82" s="171"/>
      <c r="B82" s="172"/>
      <c r="C82" s="173"/>
      <c r="D82" s="137">
        <f t="shared" ref="D82:D86" si="1">D34</f>
        <v>0</v>
      </c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9"/>
    </row>
    <row r="83" spans="1:47" s="2" customFormat="1" ht="20.100000000000001" customHeight="1">
      <c r="A83" s="171"/>
      <c r="B83" s="172"/>
      <c r="C83" s="173"/>
      <c r="D83" s="137">
        <f t="shared" si="1"/>
        <v>0</v>
      </c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9"/>
    </row>
    <row r="84" spans="1:47" s="2" customFormat="1" ht="20.100000000000001" customHeight="1">
      <c r="A84" s="171"/>
      <c r="B84" s="172"/>
      <c r="C84" s="173"/>
      <c r="D84" s="137">
        <f t="shared" si="1"/>
        <v>0</v>
      </c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9"/>
    </row>
    <row r="85" spans="1:47" s="2" customFormat="1" ht="20.100000000000001" customHeight="1">
      <c r="A85" s="171"/>
      <c r="B85" s="172"/>
      <c r="C85" s="173"/>
      <c r="D85" s="137">
        <f t="shared" si="1"/>
        <v>0</v>
      </c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9"/>
    </row>
    <row r="86" spans="1:47" s="2" customFormat="1" ht="20.100000000000001" customHeight="1">
      <c r="A86" s="171"/>
      <c r="B86" s="172"/>
      <c r="C86" s="173"/>
      <c r="D86" s="137">
        <f t="shared" si="1"/>
        <v>0</v>
      </c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9"/>
    </row>
    <row r="87" spans="1:47" s="2" customFormat="1" ht="24" customHeight="1" thickBot="1">
      <c r="A87" s="174"/>
      <c r="B87" s="129"/>
      <c r="C87" s="130"/>
      <c r="D87" s="128" t="s">
        <v>41</v>
      </c>
      <c r="E87" s="129"/>
      <c r="F87" s="129"/>
      <c r="G87" s="130"/>
      <c r="H87" s="293" t="str">
        <f>H39</f>
        <v>主任監督員</v>
      </c>
      <c r="I87" s="287"/>
      <c r="J87" s="287"/>
      <c r="K87" s="287"/>
      <c r="L87" s="287"/>
      <c r="M87" s="287" t="str">
        <f>M39</f>
        <v>西宮　太郎</v>
      </c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8" t="str">
        <f>IF(E78="☑","","㊞")</f>
        <v>㊞</v>
      </c>
      <c r="Y87" s="289"/>
      <c r="Z87" s="290">
        <f>Z39</f>
        <v>43718</v>
      </c>
      <c r="AA87" s="291"/>
      <c r="AB87" s="291"/>
      <c r="AC87" s="291"/>
      <c r="AD87" s="291"/>
      <c r="AE87" s="291"/>
      <c r="AF87" s="291"/>
      <c r="AG87" s="291"/>
      <c r="AH87" s="291"/>
      <c r="AI87" s="291"/>
      <c r="AJ87" s="292"/>
    </row>
    <row r="88" spans="1:47" ht="10.5" customHeight="1">
      <c r="A88" s="160" t="str">
        <f>IF(E78="☑","※処理・回答欄に必要事項を記載し、回答者が押印したものを返送する。","")</f>
        <v/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</row>
    <row r="89" spans="1:47" s="2" customFormat="1" ht="8.25" customHeight="1">
      <c r="A89" s="161"/>
      <c r="B89" s="161"/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  <c r="AH89" s="161"/>
      <c r="AI89" s="161"/>
      <c r="AJ89" s="161"/>
    </row>
    <row r="90" spans="1:47" ht="8.2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</row>
    <row r="91" spans="1:47" ht="14.25">
      <c r="A91" s="166" t="s">
        <v>45</v>
      </c>
      <c r="B91" s="166"/>
      <c r="C91" s="166"/>
      <c r="D91" s="166"/>
      <c r="E91" s="166"/>
      <c r="F91" s="166"/>
      <c r="G91" s="166"/>
      <c r="H91" s="166"/>
      <c r="I91" s="166"/>
      <c r="J91" s="167"/>
      <c r="K91" s="167"/>
      <c r="L91" s="167"/>
      <c r="M91" s="36"/>
      <c r="N91" s="78" t="str">
        <f>IF(E78="☑","（回答時決裁欄）","（受領時決裁欄）")</f>
        <v>（受領時決裁欄）</v>
      </c>
      <c r="O91" s="82"/>
      <c r="P91" s="82"/>
      <c r="Q91" s="82"/>
      <c r="R91" s="82"/>
      <c r="S91" s="82"/>
      <c r="T91" s="82"/>
      <c r="U91" s="82"/>
      <c r="V91" s="82"/>
      <c r="X91" s="36"/>
      <c r="Y91" s="270"/>
      <c r="Z91" s="270"/>
      <c r="AA91" s="270"/>
      <c r="AB91" s="270"/>
      <c r="AC91" s="270"/>
      <c r="AD91" s="270"/>
      <c r="AE91" s="270"/>
      <c r="AF91" s="270"/>
      <c r="AG91" s="270"/>
      <c r="AH91" s="270"/>
      <c r="AI91" s="270"/>
      <c r="AJ91" s="270"/>
      <c r="AM91" s="154"/>
      <c r="AN91" s="155"/>
      <c r="AO91" s="155"/>
      <c r="AP91" s="155"/>
      <c r="AQ91" s="155"/>
      <c r="AR91" s="155"/>
      <c r="AS91" s="155"/>
      <c r="AT91" s="155"/>
      <c r="AU91" s="155"/>
    </row>
    <row r="92" spans="1:47" ht="22.5" customHeight="1">
      <c r="A92" s="183"/>
      <c r="B92" s="183"/>
      <c r="C92" s="183"/>
      <c r="D92" s="183" t="s">
        <v>16</v>
      </c>
      <c r="E92" s="183"/>
      <c r="F92" s="183"/>
      <c r="G92" s="183" t="s">
        <v>42</v>
      </c>
      <c r="H92" s="269"/>
      <c r="I92" s="269"/>
      <c r="J92" s="183" t="s">
        <v>23</v>
      </c>
      <c r="K92" s="269"/>
      <c r="L92" s="269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6"/>
      <c r="Y92" s="270"/>
      <c r="Z92" s="270"/>
      <c r="AA92" s="270"/>
      <c r="AB92" s="270"/>
      <c r="AC92" s="270"/>
      <c r="AD92" s="270"/>
      <c r="AE92" s="165"/>
      <c r="AF92" s="165"/>
      <c r="AG92" s="165"/>
      <c r="AH92" s="165"/>
      <c r="AI92" s="165"/>
      <c r="AJ92" s="165"/>
      <c r="AM92" s="153"/>
      <c r="AN92" s="153"/>
      <c r="AO92" s="153"/>
      <c r="AP92" s="153"/>
      <c r="AQ92" s="153"/>
      <c r="AR92" s="153"/>
      <c r="AS92" s="151"/>
      <c r="AT92" s="151"/>
      <c r="AU92" s="151"/>
    </row>
    <row r="93" spans="1:47" ht="14.25" customHeight="1">
      <c r="A93" s="175"/>
      <c r="B93" s="176"/>
      <c r="C93" s="177"/>
      <c r="D93" s="175"/>
      <c r="E93" s="176"/>
      <c r="F93" s="177"/>
      <c r="G93" s="175"/>
      <c r="H93" s="176"/>
      <c r="I93" s="177"/>
      <c r="J93" s="175"/>
      <c r="K93" s="176"/>
      <c r="L93" s="17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6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M93" s="152"/>
      <c r="AN93" s="152"/>
      <c r="AO93" s="152"/>
      <c r="AP93" s="152"/>
      <c r="AQ93" s="152"/>
      <c r="AR93" s="152"/>
      <c r="AS93" s="152"/>
      <c r="AT93" s="152"/>
      <c r="AU93" s="152"/>
    </row>
    <row r="94" spans="1:47" ht="14.25" customHeight="1">
      <c r="A94" s="178"/>
      <c r="B94" s="140"/>
      <c r="C94" s="179"/>
      <c r="D94" s="178"/>
      <c r="E94" s="140"/>
      <c r="F94" s="179"/>
      <c r="G94" s="178"/>
      <c r="H94" s="140"/>
      <c r="I94" s="179"/>
      <c r="J94" s="178"/>
      <c r="K94" s="140"/>
      <c r="L94" s="179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6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M94" s="152"/>
      <c r="AN94" s="152"/>
      <c r="AO94" s="152"/>
      <c r="AP94" s="152"/>
      <c r="AQ94" s="152"/>
      <c r="AR94" s="152"/>
      <c r="AS94" s="152"/>
      <c r="AT94" s="152"/>
      <c r="AU94" s="152"/>
    </row>
    <row r="95" spans="1:47" ht="14.25" customHeight="1">
      <c r="A95" s="180"/>
      <c r="B95" s="181"/>
      <c r="C95" s="182"/>
      <c r="D95" s="180"/>
      <c r="E95" s="181"/>
      <c r="F95" s="182"/>
      <c r="G95" s="180"/>
      <c r="H95" s="181"/>
      <c r="I95" s="182"/>
      <c r="J95" s="180"/>
      <c r="K95" s="181"/>
      <c r="L95" s="182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6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M95" s="152"/>
      <c r="AN95" s="152"/>
      <c r="AO95" s="152"/>
      <c r="AP95" s="152"/>
      <c r="AQ95" s="152"/>
      <c r="AR95" s="152"/>
      <c r="AS95" s="152"/>
      <c r="AT95" s="152"/>
      <c r="AU95" s="152"/>
    </row>
  </sheetData>
  <mergeCells count="160">
    <mergeCell ref="AE2:AJ2"/>
    <mergeCell ref="R3:Y3"/>
    <mergeCell ref="Z3:AJ3"/>
    <mergeCell ref="G5:AD6"/>
    <mergeCell ref="AF5:AI6"/>
    <mergeCell ref="A8:F8"/>
    <mergeCell ref="G8:AJ8"/>
    <mergeCell ref="AT10:AX10"/>
    <mergeCell ref="AY10:BC10"/>
    <mergeCell ref="I32:AJ32"/>
    <mergeCell ref="D33:AJ33"/>
    <mergeCell ref="D34:AJ34"/>
    <mergeCell ref="A11:F11"/>
    <mergeCell ref="AI11:AJ11"/>
    <mergeCell ref="A9:F9"/>
    <mergeCell ref="G9:AJ9"/>
    <mergeCell ref="A10:F10"/>
    <mergeCell ref="G10:K10"/>
    <mergeCell ref="L10:R10"/>
    <mergeCell ref="S10:T10"/>
    <mergeCell ref="U10:Z10"/>
    <mergeCell ref="AA10:AB10"/>
    <mergeCell ref="AC10:AH10"/>
    <mergeCell ref="AI10:AJ10"/>
    <mergeCell ref="S11:V11"/>
    <mergeCell ref="W11:AA11"/>
    <mergeCell ref="AB11:AH11"/>
    <mergeCell ref="D44:F44"/>
    <mergeCell ref="G44:I44"/>
    <mergeCell ref="J44:L44"/>
    <mergeCell ref="A12:F12"/>
    <mergeCell ref="AE12:AI12"/>
    <mergeCell ref="A13:D13"/>
    <mergeCell ref="E13:AJ13"/>
    <mergeCell ref="A27:C39"/>
    <mergeCell ref="A14:AJ14"/>
    <mergeCell ref="A15:AJ15"/>
    <mergeCell ref="A16:AJ16"/>
    <mergeCell ref="A17:AJ17"/>
    <mergeCell ref="A18:AJ18"/>
    <mergeCell ref="A19:AJ19"/>
    <mergeCell ref="A20:AJ20"/>
    <mergeCell ref="A21:AJ21"/>
    <mergeCell ref="A22:AJ22"/>
    <mergeCell ref="A23:AJ23"/>
    <mergeCell ref="A24:AJ24"/>
    <mergeCell ref="A25:AJ25"/>
    <mergeCell ref="A26:AJ26"/>
    <mergeCell ref="X28:AF28"/>
    <mergeCell ref="U31:AC31"/>
    <mergeCell ref="D32:H32"/>
    <mergeCell ref="AM53:AR53"/>
    <mergeCell ref="A56:F56"/>
    <mergeCell ref="G56:AJ56"/>
    <mergeCell ref="AE50:AJ50"/>
    <mergeCell ref="AB45:AD47"/>
    <mergeCell ref="AE45:AG47"/>
    <mergeCell ref="AH45:AJ47"/>
    <mergeCell ref="A45:C47"/>
    <mergeCell ref="D45:F47"/>
    <mergeCell ref="G45:I47"/>
    <mergeCell ref="J45:L47"/>
    <mergeCell ref="AT58:AX58"/>
    <mergeCell ref="AY58:BC58"/>
    <mergeCell ref="A59:F59"/>
    <mergeCell ref="AI59:AJ59"/>
    <mergeCell ref="A57:F57"/>
    <mergeCell ref="G57:AJ57"/>
    <mergeCell ref="A58:F58"/>
    <mergeCell ref="G58:K58"/>
    <mergeCell ref="L58:R58"/>
    <mergeCell ref="S58:T58"/>
    <mergeCell ref="U58:Z58"/>
    <mergeCell ref="AA58:AB58"/>
    <mergeCell ref="AC58:AH58"/>
    <mergeCell ref="AI58:AJ58"/>
    <mergeCell ref="G92:I92"/>
    <mergeCell ref="J92:L92"/>
    <mergeCell ref="Y92:AA92"/>
    <mergeCell ref="M87:W87"/>
    <mergeCell ref="X87:Y87"/>
    <mergeCell ref="Z87:AJ87"/>
    <mergeCell ref="A75:C87"/>
    <mergeCell ref="D81:AJ81"/>
    <mergeCell ref="H87:L87"/>
    <mergeCell ref="X76:AF76"/>
    <mergeCell ref="U79:AC79"/>
    <mergeCell ref="D80:H80"/>
    <mergeCell ref="I80:AJ80"/>
    <mergeCell ref="D87:G87"/>
    <mergeCell ref="D82:AJ82"/>
    <mergeCell ref="D83:AJ83"/>
    <mergeCell ref="D84:AJ84"/>
    <mergeCell ref="D85:AJ85"/>
    <mergeCell ref="D86:AJ86"/>
    <mergeCell ref="AE93:AG95"/>
    <mergeCell ref="AH93:AJ95"/>
    <mergeCell ref="AM93:AO95"/>
    <mergeCell ref="AP93:AR95"/>
    <mergeCell ref="AS93:AU95"/>
    <mergeCell ref="A40:AJ41"/>
    <mergeCell ref="A93:C95"/>
    <mergeCell ref="D93:F95"/>
    <mergeCell ref="G93:I95"/>
    <mergeCell ref="J93:L95"/>
    <mergeCell ref="Y93:AA95"/>
    <mergeCell ref="AB93:AD95"/>
    <mergeCell ref="AB92:AD92"/>
    <mergeCell ref="AE92:AG92"/>
    <mergeCell ref="AH92:AJ92"/>
    <mergeCell ref="AM92:AO92"/>
    <mergeCell ref="AP92:AR92"/>
    <mergeCell ref="AS92:AU92"/>
    <mergeCell ref="A88:AJ89"/>
    <mergeCell ref="A91:L91"/>
    <mergeCell ref="Y91:AJ91"/>
    <mergeCell ref="AM91:AU91"/>
    <mergeCell ref="A92:C92"/>
    <mergeCell ref="D92:F92"/>
    <mergeCell ref="R51:Y51"/>
    <mergeCell ref="Z51:AJ51"/>
    <mergeCell ref="G53:AD54"/>
    <mergeCell ref="AF53:AI54"/>
    <mergeCell ref="S59:V59"/>
    <mergeCell ref="W59:AA59"/>
    <mergeCell ref="AB59:AH59"/>
    <mergeCell ref="D35:AJ35"/>
    <mergeCell ref="D36:AJ36"/>
    <mergeCell ref="D37:AJ37"/>
    <mergeCell ref="D38:AJ38"/>
    <mergeCell ref="A43:L43"/>
    <mergeCell ref="M39:W39"/>
    <mergeCell ref="X39:Y39"/>
    <mergeCell ref="Z39:AJ39"/>
    <mergeCell ref="H39:L39"/>
    <mergeCell ref="D39:G39"/>
    <mergeCell ref="Y43:AJ43"/>
    <mergeCell ref="Y44:AA44"/>
    <mergeCell ref="AB44:AD44"/>
    <mergeCell ref="AE44:AG44"/>
    <mergeCell ref="AH44:AJ44"/>
    <mergeCell ref="Y45:AA47"/>
    <mergeCell ref="A44:C44"/>
    <mergeCell ref="A67:AJ67"/>
    <mergeCell ref="A68:AJ68"/>
    <mergeCell ref="A69:AJ69"/>
    <mergeCell ref="A70:AJ70"/>
    <mergeCell ref="A71:AJ71"/>
    <mergeCell ref="A72:AJ72"/>
    <mergeCell ref="A73:AJ73"/>
    <mergeCell ref="A74:AJ74"/>
    <mergeCell ref="AE60:AI60"/>
    <mergeCell ref="A61:D61"/>
    <mergeCell ref="E61:AJ61"/>
    <mergeCell ref="A62:AJ62"/>
    <mergeCell ref="A63:AJ63"/>
    <mergeCell ref="A64:AJ64"/>
    <mergeCell ref="A65:AJ65"/>
    <mergeCell ref="A66:AJ66"/>
    <mergeCell ref="A60:F60"/>
  </mergeCells>
  <phoneticPr fontId="3"/>
  <conditionalFormatting sqref="J28">
    <cfRule type="expression" dxfId="15" priority="15">
      <formula>COUNTIF($J$28:$S$31,"☑")=0</formula>
    </cfRule>
    <cfRule type="expression" dxfId="14" priority="22">
      <formula>COUNTIF($J$28:$S$31,"☑")=1</formula>
    </cfRule>
  </conditionalFormatting>
  <conditionalFormatting sqref="M28">
    <cfRule type="expression" dxfId="13" priority="13">
      <formula>COUNTIF($J$28:$S$31,"☑")=0</formula>
    </cfRule>
    <cfRule type="expression" dxfId="12" priority="14">
      <formula>COUNTIF($J$28:$S$31,"☑")=1</formula>
    </cfRule>
  </conditionalFormatting>
  <conditionalFormatting sqref="P28">
    <cfRule type="expression" dxfId="11" priority="11">
      <formula>COUNTIF($J$28:$S$31,"☑")=0</formula>
    </cfRule>
    <cfRule type="expression" dxfId="10" priority="12">
      <formula>COUNTIF($J$28:$S$31,"☑")=1</formula>
    </cfRule>
  </conditionalFormatting>
  <conditionalFormatting sqref="S28">
    <cfRule type="expression" dxfId="9" priority="9">
      <formula>COUNTIF($J$28:$S$31,"☑")=0</formula>
    </cfRule>
    <cfRule type="expression" dxfId="8" priority="10">
      <formula>COUNTIF($J$28:$S$31,"☑")=1</formula>
    </cfRule>
  </conditionalFormatting>
  <conditionalFormatting sqref="J29">
    <cfRule type="expression" dxfId="7" priority="7">
      <formula>COUNTIF($J$28:$S$31,"☑")=0</formula>
    </cfRule>
    <cfRule type="expression" dxfId="6" priority="8">
      <formula>COUNTIF($J$28:$S$31,"☑")=1</formula>
    </cfRule>
  </conditionalFormatting>
  <conditionalFormatting sqref="J31">
    <cfRule type="expression" dxfId="5" priority="5">
      <formula>COUNTIF($J$28:$S$31,"☑")=0</formula>
    </cfRule>
    <cfRule type="expression" dxfId="4" priority="6">
      <formula>COUNTIF($J$28:$S$31,"☑")=1</formula>
    </cfRule>
  </conditionalFormatting>
  <conditionalFormatting sqref="M31">
    <cfRule type="expression" dxfId="3" priority="3">
      <formula>COUNTIF($J$28:$S$31,"☑")=0</formula>
    </cfRule>
    <cfRule type="expression" dxfId="2" priority="4">
      <formula>COUNTIF($J$28:$S$31,"☑")=1</formula>
    </cfRule>
  </conditionalFormatting>
  <conditionalFormatting sqref="P31">
    <cfRule type="expression" dxfId="1" priority="1">
      <formula>COUNTIF($J$28:$S$31,"☑")=0</formula>
    </cfRule>
    <cfRule type="expression" dxfId="0" priority="2">
      <formula>COUNTIF($J$28:$S$31,"☑")=1</formula>
    </cfRule>
  </conditionalFormatting>
  <dataValidations count="2">
    <dataValidation type="list" allowBlank="1" showInputMessage="1" showErrorMessage="1" sqref="J28:J29 M28 P28 S28 J31 M31 P31">
      <formula1>"□,☑"</formula1>
    </dataValidation>
    <dataValidation type="list" allowBlank="1" showInputMessage="1" showErrorMessage="1" sqref="H39">
      <formula1>"課長,総括監督員,主任監督員,担当技術者,現場代理人,監理技術者,主任技術者"</formula1>
    </dataValidation>
  </dataValidations>
  <printOptions horizontalCentered="1"/>
  <pageMargins left="0.78740157480314965" right="0.59055118110236227" top="0.43307086614173229" bottom="0.43307086614173229" header="0.35433070866141736" footer="0.23622047244094491"/>
  <pageSetup paperSize="9" scale="99" orientation="portrait" r:id="rId1"/>
  <headerFooter alignWithMargins="0"/>
  <rowBreaks count="1" manualBreakCount="1">
    <brk id="48" max="3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F23"/>
  <sheetViews>
    <sheetView workbookViewId="0">
      <selection activeCell="H24" sqref="H24"/>
    </sheetView>
  </sheetViews>
  <sheetFormatPr defaultRowHeight="13.5"/>
  <cols>
    <col min="3" max="11" width="10.625" customWidth="1"/>
  </cols>
  <sheetData>
    <row r="1" spans="2:6">
      <c r="B1" t="s">
        <v>68</v>
      </c>
    </row>
    <row r="3" spans="2:6">
      <c r="B3" t="s">
        <v>69</v>
      </c>
      <c r="E3" s="75"/>
      <c r="F3" t="s">
        <v>70</v>
      </c>
    </row>
    <row r="5" spans="2:6">
      <c r="B5" t="s">
        <v>64</v>
      </c>
    </row>
    <row r="6" spans="2:6">
      <c r="B6" t="s">
        <v>72</v>
      </c>
    </row>
    <row r="8" spans="2:6">
      <c r="B8" t="s">
        <v>71</v>
      </c>
      <c r="E8" s="111"/>
    </row>
    <row r="9" spans="2:6">
      <c r="E9" s="111"/>
    </row>
    <row r="10" spans="2:6">
      <c r="B10" t="s">
        <v>73</v>
      </c>
    </row>
    <row r="11" spans="2:6">
      <c r="B11" t="s">
        <v>67</v>
      </c>
    </row>
    <row r="14" spans="2:6">
      <c r="B14" t="s">
        <v>56</v>
      </c>
    </row>
    <row r="15" spans="2:6" ht="14.25" thickBot="1"/>
    <row r="16" spans="2:6">
      <c r="B16" s="319"/>
      <c r="C16" s="315" t="s">
        <v>57</v>
      </c>
      <c r="D16" s="316"/>
      <c r="E16" s="317" t="s">
        <v>58</v>
      </c>
      <c r="F16" s="318"/>
    </row>
    <row r="17" spans="2:6">
      <c r="B17" s="320"/>
      <c r="C17" s="98" t="s">
        <v>65</v>
      </c>
      <c r="D17" s="84" t="s">
        <v>66</v>
      </c>
      <c r="E17" s="99" t="s">
        <v>65</v>
      </c>
      <c r="F17" s="100" t="s">
        <v>66</v>
      </c>
    </row>
    <row r="18" spans="2:6">
      <c r="B18" s="320"/>
      <c r="C18" s="89" t="s">
        <v>48</v>
      </c>
      <c r="D18" s="85" t="s">
        <v>51</v>
      </c>
      <c r="E18" s="101" t="s">
        <v>51</v>
      </c>
      <c r="F18" s="102" t="s">
        <v>48</v>
      </c>
    </row>
    <row r="19" spans="2:6">
      <c r="B19" s="320"/>
      <c r="C19" s="90" t="s">
        <v>49</v>
      </c>
      <c r="D19" s="86" t="s">
        <v>52</v>
      </c>
      <c r="E19" s="103" t="s">
        <v>52</v>
      </c>
      <c r="F19" s="104" t="s">
        <v>49</v>
      </c>
    </row>
    <row r="20" spans="2:6">
      <c r="B20" s="320"/>
      <c r="C20" s="90" t="s">
        <v>50</v>
      </c>
      <c r="D20" s="86" t="s">
        <v>53</v>
      </c>
      <c r="E20" s="103" t="s">
        <v>53</v>
      </c>
      <c r="F20" s="104" t="s">
        <v>50</v>
      </c>
    </row>
    <row r="21" spans="2:6" ht="14.25" thickBot="1">
      <c r="B21" s="321"/>
      <c r="C21" s="95"/>
      <c r="D21" s="96"/>
      <c r="E21" s="105"/>
      <c r="F21" s="106"/>
    </row>
    <row r="22" spans="2:6" ht="22.5" customHeight="1">
      <c r="B22" s="94" t="s">
        <v>46</v>
      </c>
      <c r="C22" s="91" t="s">
        <v>54</v>
      </c>
      <c r="D22" s="87" t="s">
        <v>55</v>
      </c>
      <c r="E22" s="107" t="s">
        <v>55</v>
      </c>
      <c r="F22" s="108" t="s">
        <v>54</v>
      </c>
    </row>
    <row r="23" spans="2:6" ht="22.5" customHeight="1" thickBot="1">
      <c r="B23" s="88" t="s">
        <v>47</v>
      </c>
      <c r="C23" s="92" t="s">
        <v>55</v>
      </c>
      <c r="D23" s="93" t="s">
        <v>54</v>
      </c>
      <c r="E23" s="109" t="s">
        <v>54</v>
      </c>
      <c r="F23" s="110" t="s">
        <v>55</v>
      </c>
    </row>
  </sheetData>
  <mergeCells count="3">
    <mergeCell ref="C16:D16"/>
    <mergeCell ref="E16:F16"/>
    <mergeCell ref="B16:B21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打合簿（発議）</vt:lpstr>
      <vt:lpstr>打合簿（回答）</vt:lpstr>
      <vt:lpstr>利用方法</vt:lpstr>
      <vt:lpstr>'打合簿（回答）'!Print_Area</vt:lpstr>
      <vt:lpstr>'打合簿（発議）'!Print_Area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西宮市役所</cp:lastModifiedBy>
  <cp:lastPrinted>2019-08-26T05:24:56Z</cp:lastPrinted>
  <dcterms:created xsi:type="dcterms:W3CDTF">2012-08-30T02:09:49Z</dcterms:created>
  <dcterms:modified xsi:type="dcterms:W3CDTF">2019-08-26T05:33:41Z</dcterms:modified>
</cp:coreProperties>
</file>