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95" windowWidth="7650" windowHeight="8910" tabRatio="797" activeTab="4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<sst xmlns="http://schemas.openxmlformats.org/spreadsheetml/2006/main" count="434" uniqueCount="169">
  <si>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</si>
  <si>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</si>
  <si>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</si>
  <si>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</si>
  <si>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</si>
  <si>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</si>
  <si>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</si>
  <si>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</si>
  <si>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</si>
  <si>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</si>
  <si>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</si>
  <si>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</si>
  <si>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</si>
  <si>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</si>
  <si>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</si>
  <si>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</si>
  <si>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</si>
  <si>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</si>
  <si>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</si>
  <si>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</si>
  <si>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</si>
  <si>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</si>
  <si>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</si>
  <si>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</si>
  <si>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</si>
  <si>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</si>
  <si>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</si>
  <si>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</si>
  <si>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</si>
  <si>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</si>
  <si>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</si>
  <si>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</si>
  <si>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</si>
  <si>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</si>
  <si>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</si>
  <si>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</si>
  <si>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</si>
  <si>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</si>
  <si>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</si>
  <si>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</si>
  <si>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</si>
  <si>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</si>
  <si>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</si>
  <si>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</si>
  <si>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</si>
  <si>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</si>
  <si>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</si>
  <si>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</si>
  <si>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</si>
  <si>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</si>
  <si>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</si>
  <si>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</si>
  <si>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</si>
  <si>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</si>
  <si>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</si>
  <si>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</si>
  <si>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</si>
  <si>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</si>
  <si>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</si>
  <si>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</si>
  <si>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</si>
  <si>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</si>
  <si>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</si>
  <si>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</si>
  <si>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</si>
  <si>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</si>
  <si>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</si>
  <si>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</si>
  <si>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</si>
  <si>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</si>
  <si>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</si>
  <si>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</si>
  <si>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</si>
  <si>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</si>
  <si>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</si>
  <si>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</si>
  <si>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</si>
  <si>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</si>
  <si>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</si>
  <si>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</si>
  <si>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</si>
  <si>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</si>
  <si>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</si>
  <si>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</si>
  <si>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</si>
  <si>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</si>
  <si>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</si>
  <si>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</si>
  <si>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</si>
  <si>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</si>
  <si>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</si>
  <si>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</si>
  <si>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</si>
  <si>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</si>
  <si>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</si>
  <si>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</si>
  <si>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</si>
  <si>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</si>
  <si>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</si>
  <si>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</si>
  <si>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</si>
  <si>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</si>
  <si>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</si>
  <si>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</si>
  <si>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</si>
  <si>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</si>
  <si>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</si>
  <si>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</si>
  <si>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</si>
  <si>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</si>
  <si>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</si>
  <si>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</si>
  <si>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</si>
  <si>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</si>
  <si>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</si>
  <si>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</si>
  <si>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</si>
  <si>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</si>
  <si>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介護保険事業状況報告</t>
  </si>
  <si>
    <t>① 総数</t>
  </si>
  <si>
    <t>ア 件数</t>
  </si>
  <si>
    <t>訪問介護</t>
  </si>
  <si>
    <t>訪問入浴介護</t>
  </si>
  <si>
    <t>訪問看護</t>
  </si>
  <si>
    <t>平成３０年３月月報</t>
  </si>
  <si>
    <t>平成３０年３月月報（報告用）</t>
  </si>
  <si>
    <t>要支援１</t>
  </si>
  <si>
    <t>訪問サービス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</si>
  <si>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</si>
  <si>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</si>
  <si>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</si>
  <si>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</si>
  <si>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</si>
  <si>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</si>
  <si>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</si>
  <si>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</si>
  <si>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</si>
  <si>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</si>
  <si>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</si>
  <si>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</si>
  <si>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</si>
  <si>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</si>
  <si>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</si>
  <si>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</si>
  <si>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</si>
  <si>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</si>
  <si>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</si>
  <si>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</si>
  <si>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</si>
  <si>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</si>
  <si>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福祉用具貸与</t>
  </si>
  <si>
    <t>特定施設入所者生活介護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</si>
  <si>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</si>
  <si>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</si>
  <si>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</si>
  <si>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</si>
  <si>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</si>
  <si>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</si>
  <si>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ウ 費用額</t>
  </si>
  <si>
    <t>要支援１</t>
  </si>
  <si>
    <t>要支援２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</si>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</sst>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1" xfId="62" applyFont="1" applyFill="1" applyBorder="1" applyAlignment="1" applyProtection="1">
      <alignment vertical="center"/>
      <protection/>
    </xf>
    <xf numFmtId="0" fontId="28" fillId="0" borderId="112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5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17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176" fontId="28" fillId="0" borderId="118" xfId="62" applyNumberFormat="1" applyFont="1" applyFill="1" applyBorder="1" applyAlignment="1" applyProtection="1">
      <alignment vertical="center"/>
      <protection locked="0"/>
    </xf>
    <xf numFmtId="176" fontId="28" fillId="33" borderId="119" xfId="62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4" fillId="0" borderId="112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0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1" xfId="61" applyFont="1" applyBorder="1" applyAlignment="1">
      <alignment horizontal="centerContinuous" vertical="center"/>
      <protection/>
    </xf>
    <xf numFmtId="0" fontId="11" fillId="0" borderId="122" xfId="61" applyFont="1" applyBorder="1" applyAlignment="1">
      <alignment horizontal="centerContinuous" vertical="center"/>
      <protection/>
    </xf>
    <xf numFmtId="38" fontId="11" fillId="0" borderId="123" xfId="49" applyFont="1" applyBorder="1" applyAlignment="1">
      <alignment horizontal="right" vertical="center"/>
    </xf>
    <xf numFmtId="38" fontId="11" fillId="0" borderId="124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0" xfId="49" applyFont="1" applyFill="1" applyBorder="1" applyAlignment="1">
      <alignment horizontal="right" vertical="center"/>
    </xf>
    <xf numFmtId="38" fontId="24" fillId="0" borderId="125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6" xfId="49" applyFont="1" applyFill="1" applyBorder="1" applyAlignment="1">
      <alignment horizontal="right" vertical="center"/>
    </xf>
    <xf numFmtId="38" fontId="24" fillId="0" borderId="127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25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76" fontId="28" fillId="33" borderId="125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28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29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1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0" fontId="0" fillId="0" borderId="0" xfId="0" applyAlignment="1" applyProtection="1">
      <alignment horizontal="left" vertical="center" indent="4"/>
      <protection locked="0"/>
    </xf>
    <xf numFmtId="176" fontId="28" fillId="0" borderId="125" xfId="62" applyNumberFormat="1" applyFont="1" applyFill="1" applyBorder="1" applyAlignment="1" applyProtection="1">
      <alignment vertical="center"/>
      <protection locked="0"/>
    </xf>
    <xf numFmtId="176" fontId="28" fillId="0" borderId="132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0" borderId="133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0" borderId="134" xfId="62" applyNumberFormat="1" applyFont="1" applyFill="1" applyBorder="1" applyAlignment="1" applyProtection="1">
      <alignment vertical="center"/>
      <protection locked="0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19" xfId="49" applyFont="1" applyBorder="1" applyAlignment="1">
      <alignment horizontal="right" vertical="center"/>
    </xf>
    <xf numFmtId="38" fontId="13" fillId="0" borderId="135" xfId="49" applyFont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5" fillId="0" borderId="139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6" xfId="49" applyFont="1" applyBorder="1" applyAlignment="1">
      <alignment horizontal="right" vertical="center"/>
    </xf>
    <xf numFmtId="38" fontId="11" fillId="0" borderId="135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0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3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6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1" name="Line 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2" name="Line 1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3" name="Line 1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4" name="Line 1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5" name="Line 1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6" name="Line 1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7" name="Line 15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8" name="Line 1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9" name="Line 1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0" name="Line 1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1" name="Line 1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2" name="Line 2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3" name="Line 2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4" name="Line 2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5" name="Line 2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6" name="Line 3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7" name="Line 3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8" name="Line 3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9" name="Line 3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0" name="Line 3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1" name="Line 3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2" name="Line 3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3" name="Line 3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4" name="Line 4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5" name="Line 4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6" name="Line 4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7" name="Line 4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8" name="Line 4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9" name="Line 4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0" name="Line 4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1" name="Line 4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2" name="Line 4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3" name="Line 4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4" name="Line 5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5" name="Line 5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6" name="Line 5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7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8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9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0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1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2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6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7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8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9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0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1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2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3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4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5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6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7" name="Line 8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8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9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40" name="Line 8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1" name="Line 9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2" name="Line 9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3" name="Line 9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4" name="Line 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5" name="Line 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6" name="Line 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7" name="Line 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8" name="Line 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9" name="Line 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0" name="Line 1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1" name="Line 1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2" name="Line 1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3" name="Line 1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4" name="Line 1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5" name="Line 1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6" name="Line 11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7" name="Line 11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8" name="Line 11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9" name="Line 1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0" name="Line 1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1" name="Line 1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2" name="Line 1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3" name="Line 1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4" name="Line 1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5" name="Line 1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6" name="Line 1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7" name="Line 1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8" name="Line 1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9" name="Line 1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0" name="Line 1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1" name="Line 1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2" name="Line 1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3" name="Line 1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4" name="Line 1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5" name="Line 1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6" name="Line 1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7" name="Line 1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8" name="Line 1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9" name="Line 1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0" name="Line 1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1" name="Line 1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2" name="Line 1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3" name="Line 1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4" name="Line 1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5" name="Line 14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6" name="Line 151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7" name="Line 152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8" name="Line 153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9" name="Line 1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90" name="Line 1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91" name="Line 1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2" name="Line 15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3" name="Line 158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4" name="Line 15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5" name="Line 1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6" name="Line 1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7" name="Line 1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8" name="Line 1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9" name="Line 1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200" name="Line 1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1" name="Line 173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2" name="Line 174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3" name="Line 175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4" name="Line 1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5" name="Line 1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6" name="Line 1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7" name="Line 17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8" name="Line 180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9" name="Line 18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0" name="Line 1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1" name="Line 1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2" name="Line 1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3" name="Line 1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4" name="Line 1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5" name="Line 1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6" name="Line 19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7" name="Line 19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8" name="Line 19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9" name="Line 2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0" name="Line 2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1" name="Line 2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2" name="Line 2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3" name="Line 2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4" name="Line 2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5" name="Line 2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6" name="Line 2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7" name="Line 2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8" name="Line 2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9" name="Line 2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0" name="Line 2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1" name="Line 2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2" name="Line 2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3" name="Line 2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4" name="Line 2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5" name="Line 2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6" name="Line 2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7" name="Line 2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8" name="Line 2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9" name="Line 2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0" name="Line 2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1" name="Line 2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2" name="Line 2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3" name="Line 2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4" name="Line 2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5" name="Line 22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6" name="Line 23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7" name="Line 23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8" name="Line 23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9" name="Line 2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0" name="Line 2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1" name="Line 2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2" name="Line 2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3" name="Line 2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4" name="Line 2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5" name="Line 2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6" name="Line 2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7" name="Line 2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8" name="Line 2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9" name="Line 2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60" name="Line 2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1" name="Line 25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2" name="Line 25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3" name="Line 25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4" name="Line 2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5" name="Line 2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6" name="Line 2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7" name="Line 2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8" name="Line 2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9" name="Line 2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0" name="Line 2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1" name="Line 2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2" name="Line 2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3" name="Line 2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4" name="Line 2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5" name="Line 2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6" name="Line 28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7" name="Line 28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8" name="Line 28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9" name="Line 2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0" name="Line 2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1" name="Line 2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2" name="Line 2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3" name="Line 2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4" name="Line 2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5" name="Line 2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6" name="Line 2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7" name="Line 2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8" name="Line 2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9" name="Line 2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0" name="Line 2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1" name="Line 2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2" name="Line 2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3" name="Line 2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4" name="Line 2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5" name="Line 2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6" name="Line 3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7" name="Line 3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8" name="Line 3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9" name="Line 3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0" name="Line 3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1" name="Line 3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2" name="Line 3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3" name="Line 3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4" name="Line 3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5" name="Line 31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6" name="Line 317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7" name="Line 318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8" name="Line 319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9" name="Line 3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10" name="Line 3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11" name="Line 3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2" name="Line 3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3" name="Line 3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4" name="Line 3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5" name="Line 3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6" name="Line 3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7" name="Line 3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8" name="Line 3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9" name="Line 3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20" name="Line 3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5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6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6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6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6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30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30&#24180;3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41</v>
          </cell>
          <cell r="G25">
            <v>25</v>
          </cell>
          <cell r="I25">
            <v>0</v>
          </cell>
          <cell r="J25">
            <v>41</v>
          </cell>
          <cell r="K25">
            <v>18</v>
          </cell>
          <cell r="L25">
            <v>21</v>
          </cell>
          <cell r="M25">
            <v>14</v>
          </cell>
          <cell r="N25">
            <v>6</v>
          </cell>
        </row>
        <row r="26">
          <cell r="F26">
            <v>43</v>
          </cell>
          <cell r="G26">
            <v>23</v>
          </cell>
          <cell r="I26">
            <v>0</v>
          </cell>
          <cell r="J26">
            <v>26</v>
          </cell>
          <cell r="K26">
            <v>13</v>
          </cell>
          <cell r="L26">
            <v>18</v>
          </cell>
          <cell r="M26">
            <v>7</v>
          </cell>
          <cell r="N26">
            <v>3</v>
          </cell>
        </row>
        <row r="111">
          <cell r="F111">
            <v>1250857</v>
          </cell>
          <cell r="G111">
            <v>687544</v>
          </cell>
          <cell r="I111">
            <v>0</v>
          </cell>
          <cell r="J111">
            <v>1487880</v>
          </cell>
          <cell r="K111">
            <v>684812</v>
          </cell>
          <cell r="L111">
            <v>824672</v>
          </cell>
          <cell r="M111">
            <v>694918</v>
          </cell>
          <cell r="N111">
            <v>192028</v>
          </cell>
        </row>
        <row r="112">
          <cell r="F112">
            <v>5546528</v>
          </cell>
          <cell r="G112">
            <v>2597143</v>
          </cell>
          <cell r="I112">
            <v>0</v>
          </cell>
          <cell r="J112">
            <v>2695823</v>
          </cell>
          <cell r="K112">
            <v>1312583</v>
          </cell>
          <cell r="L112">
            <v>1425564</v>
          </cell>
          <cell r="M112">
            <v>805097</v>
          </cell>
          <cell r="N112">
            <v>334600</v>
          </cell>
        </row>
        <row r="155">
          <cell r="F155">
            <v>1122323</v>
          </cell>
          <cell r="G155">
            <v>613055</v>
          </cell>
          <cell r="I155">
            <v>0</v>
          </cell>
          <cell r="J155">
            <v>1327435</v>
          </cell>
          <cell r="K155">
            <v>604308</v>
          </cell>
          <cell r="L155">
            <v>733806</v>
          </cell>
          <cell r="M155">
            <v>627283</v>
          </cell>
          <cell r="N155">
            <v>170545</v>
          </cell>
        </row>
        <row r="156">
          <cell r="F156">
            <v>4845300</v>
          </cell>
          <cell r="G156">
            <v>2275788</v>
          </cell>
          <cell r="I156">
            <v>0</v>
          </cell>
          <cell r="J156">
            <v>2394258</v>
          </cell>
          <cell r="K156">
            <v>1161323</v>
          </cell>
          <cell r="L156">
            <v>1246467</v>
          </cell>
          <cell r="M156">
            <v>724587</v>
          </cell>
          <cell r="N156">
            <v>301140</v>
          </cell>
        </row>
      </sheetData>
      <sheetData sheetId="5">
        <row r="11">
          <cell r="F11">
            <v>243</v>
          </cell>
          <cell r="G11">
            <v>165</v>
          </cell>
          <cell r="I11">
            <v>0</v>
          </cell>
          <cell r="J11">
            <v>1589</v>
          </cell>
          <cell r="K11">
            <v>928</v>
          </cell>
          <cell r="L11">
            <v>840</v>
          </cell>
          <cell r="M11">
            <v>512</v>
          </cell>
          <cell r="N11">
            <v>587</v>
          </cell>
        </row>
        <row r="12">
          <cell r="F12">
            <v>0</v>
          </cell>
          <cell r="G12">
            <v>2</v>
          </cell>
          <cell r="I12">
            <v>0</v>
          </cell>
          <cell r="J12">
            <v>5</v>
          </cell>
          <cell r="K12">
            <v>10</v>
          </cell>
          <cell r="L12">
            <v>21</v>
          </cell>
          <cell r="M12">
            <v>62</v>
          </cell>
          <cell r="N12">
            <v>163</v>
          </cell>
        </row>
        <row r="13">
          <cell r="F13">
            <v>213</v>
          </cell>
          <cell r="G13">
            <v>381</v>
          </cell>
          <cell r="I13">
            <v>0</v>
          </cell>
          <cell r="J13">
            <v>747</v>
          </cell>
          <cell r="K13">
            <v>483</v>
          </cell>
          <cell r="L13">
            <v>478</v>
          </cell>
          <cell r="M13">
            <v>321</v>
          </cell>
          <cell r="N13">
            <v>389</v>
          </cell>
        </row>
        <row r="14">
          <cell r="F14">
            <v>16</v>
          </cell>
          <cell r="G14">
            <v>38</v>
          </cell>
          <cell r="I14">
            <v>0</v>
          </cell>
          <cell r="J14">
            <v>52</v>
          </cell>
          <cell r="K14">
            <v>48</v>
          </cell>
          <cell r="L14">
            <v>40</v>
          </cell>
          <cell r="M14">
            <v>23</v>
          </cell>
          <cell r="N14">
            <v>25</v>
          </cell>
        </row>
        <row r="15">
          <cell r="F15">
            <v>239</v>
          </cell>
          <cell r="G15">
            <v>443</v>
          </cell>
          <cell r="I15">
            <v>0</v>
          </cell>
          <cell r="J15">
            <v>1107</v>
          </cell>
          <cell r="K15">
            <v>915</v>
          </cell>
          <cell r="L15">
            <v>1031</v>
          </cell>
          <cell r="M15">
            <v>779</v>
          </cell>
          <cell r="N15">
            <v>843</v>
          </cell>
        </row>
        <row r="17">
          <cell r="F17">
            <v>203</v>
          </cell>
          <cell r="G17">
            <v>219</v>
          </cell>
          <cell r="I17">
            <v>0</v>
          </cell>
          <cell r="J17">
            <v>1132</v>
          </cell>
          <cell r="K17">
            <v>639</v>
          </cell>
          <cell r="L17">
            <v>544</v>
          </cell>
          <cell r="M17">
            <v>225</v>
          </cell>
          <cell r="N17">
            <v>165</v>
          </cell>
        </row>
        <row r="18">
          <cell r="F18">
            <v>230</v>
          </cell>
          <cell r="G18">
            <v>289</v>
          </cell>
          <cell r="I18">
            <v>0</v>
          </cell>
          <cell r="J18">
            <v>420</v>
          </cell>
          <cell r="K18">
            <v>235</v>
          </cell>
          <cell r="L18">
            <v>220</v>
          </cell>
          <cell r="M18">
            <v>86</v>
          </cell>
          <cell r="N18">
            <v>43</v>
          </cell>
        </row>
        <row r="20">
          <cell r="F20">
            <v>8</v>
          </cell>
          <cell r="G20">
            <v>24</v>
          </cell>
          <cell r="I20">
            <v>0</v>
          </cell>
          <cell r="J20">
            <v>176</v>
          </cell>
          <cell r="K20">
            <v>190</v>
          </cell>
          <cell r="L20">
            <v>280</v>
          </cell>
          <cell r="M20">
            <v>130</v>
          </cell>
          <cell r="N20">
            <v>92</v>
          </cell>
        </row>
        <row r="21">
          <cell r="F21">
            <v>0</v>
          </cell>
          <cell r="G21">
            <v>4</v>
          </cell>
          <cell r="I21">
            <v>0</v>
          </cell>
          <cell r="J21">
            <v>14</v>
          </cell>
          <cell r="K21">
            <v>16</v>
          </cell>
          <cell r="L21">
            <v>23</v>
          </cell>
          <cell r="M21">
            <v>26</v>
          </cell>
          <cell r="N21">
            <v>17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2</v>
          </cell>
        </row>
        <row r="24">
          <cell r="F24">
            <v>918</v>
          </cell>
          <cell r="G24">
            <v>1165</v>
          </cell>
          <cell r="I24">
            <v>0</v>
          </cell>
          <cell r="J24">
            <v>1725</v>
          </cell>
          <cell r="K24">
            <v>1258</v>
          </cell>
          <cell r="L24">
            <v>1149</v>
          </cell>
          <cell r="M24">
            <v>654</v>
          </cell>
          <cell r="N24">
            <v>622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104</v>
          </cell>
          <cell r="G27">
            <v>142</v>
          </cell>
          <cell r="I27">
            <v>0</v>
          </cell>
          <cell r="J27">
            <v>260</v>
          </cell>
          <cell r="K27">
            <v>188</v>
          </cell>
          <cell r="L27">
            <v>177</v>
          </cell>
          <cell r="M27">
            <v>139</v>
          </cell>
          <cell r="N27">
            <v>126</v>
          </cell>
        </row>
        <row r="28">
          <cell r="F28">
            <v>1472</v>
          </cell>
          <cell r="G28">
            <v>1645</v>
          </cell>
          <cell r="I28">
            <v>0</v>
          </cell>
          <cell r="J28">
            <v>3006</v>
          </cell>
          <cell r="K28">
            <v>1667</v>
          </cell>
          <cell r="L28">
            <v>1395</v>
          </cell>
          <cell r="M28">
            <v>669</v>
          </cell>
          <cell r="N28">
            <v>605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20</v>
          </cell>
          <cell r="K30">
            <v>8</v>
          </cell>
          <cell r="L30">
            <v>13</v>
          </cell>
          <cell r="M30">
            <v>7</v>
          </cell>
          <cell r="N30">
            <v>2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707</v>
          </cell>
          <cell r="K32">
            <v>380</v>
          </cell>
          <cell r="L32">
            <v>356</v>
          </cell>
          <cell r="M32">
            <v>128</v>
          </cell>
          <cell r="N32">
            <v>84</v>
          </cell>
        </row>
        <row r="33">
          <cell r="F33">
            <v>2</v>
          </cell>
          <cell r="G33">
            <v>9</v>
          </cell>
          <cell r="I33">
            <v>0</v>
          </cell>
          <cell r="J33">
            <v>47</v>
          </cell>
          <cell r="K33">
            <v>38</v>
          </cell>
          <cell r="L33">
            <v>67</v>
          </cell>
          <cell r="M33">
            <v>36</v>
          </cell>
          <cell r="N33">
            <v>26</v>
          </cell>
        </row>
        <row r="34">
          <cell r="F34">
            <v>2</v>
          </cell>
          <cell r="G34">
            <v>5</v>
          </cell>
          <cell r="I34">
            <v>0</v>
          </cell>
          <cell r="J34">
            <v>17</v>
          </cell>
          <cell r="K34">
            <v>15</v>
          </cell>
          <cell r="L34">
            <v>13</v>
          </cell>
          <cell r="M34">
            <v>14</v>
          </cell>
          <cell r="N34">
            <v>6</v>
          </cell>
        </row>
        <row r="35">
          <cell r="F35">
            <v>0</v>
          </cell>
          <cell r="G35">
            <v>7</v>
          </cell>
          <cell r="I35">
            <v>0</v>
          </cell>
          <cell r="J35">
            <v>74</v>
          </cell>
          <cell r="K35">
            <v>88</v>
          </cell>
          <cell r="L35">
            <v>101</v>
          </cell>
          <cell r="M35">
            <v>46</v>
          </cell>
          <cell r="N35">
            <v>31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1</v>
          </cell>
          <cell r="L37">
            <v>12</v>
          </cell>
          <cell r="M37">
            <v>16</v>
          </cell>
          <cell r="N37">
            <v>22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17</v>
          </cell>
          <cell r="K40">
            <v>69</v>
          </cell>
          <cell r="L40">
            <v>548</v>
          </cell>
          <cell r="M40">
            <v>500</v>
          </cell>
          <cell r="N40">
            <v>452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145</v>
          </cell>
          <cell r="K41">
            <v>187</v>
          </cell>
          <cell r="L41">
            <v>258</v>
          </cell>
          <cell r="M41">
            <v>187</v>
          </cell>
          <cell r="N41">
            <v>166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1</v>
          </cell>
          <cell r="L42">
            <v>3</v>
          </cell>
          <cell r="M42">
            <v>20</v>
          </cell>
          <cell r="N42">
            <v>57</v>
          </cell>
        </row>
        <row r="55">
          <cell r="F55">
            <v>416830</v>
          </cell>
          <cell r="G55">
            <v>393093</v>
          </cell>
          <cell r="I55">
            <v>0</v>
          </cell>
          <cell r="J55">
            <v>6089977</v>
          </cell>
          <cell r="K55">
            <v>5822183</v>
          </cell>
          <cell r="L55">
            <v>7562754</v>
          </cell>
          <cell r="M55">
            <v>6012587</v>
          </cell>
          <cell r="N55">
            <v>7268361</v>
          </cell>
        </row>
        <row r="56">
          <cell r="F56">
            <v>0</v>
          </cell>
          <cell r="G56">
            <v>5294</v>
          </cell>
          <cell r="I56">
            <v>0</v>
          </cell>
          <cell r="J56">
            <v>20459</v>
          </cell>
          <cell r="K56">
            <v>44445</v>
          </cell>
          <cell r="L56">
            <v>119826</v>
          </cell>
          <cell r="M56">
            <v>364036</v>
          </cell>
          <cell r="N56">
            <v>932812</v>
          </cell>
        </row>
        <row r="57">
          <cell r="F57">
            <v>517367</v>
          </cell>
          <cell r="G57">
            <v>1211778</v>
          </cell>
          <cell r="I57">
            <v>0</v>
          </cell>
          <cell r="J57">
            <v>2679052</v>
          </cell>
          <cell r="K57">
            <v>1850308</v>
          </cell>
          <cell r="L57">
            <v>2027055</v>
          </cell>
          <cell r="M57">
            <v>1406294</v>
          </cell>
          <cell r="N57">
            <v>2135328</v>
          </cell>
        </row>
        <row r="58">
          <cell r="F58">
            <v>41980</v>
          </cell>
          <cell r="G58">
            <v>127318</v>
          </cell>
          <cell r="I58">
            <v>0</v>
          </cell>
          <cell r="J58">
            <v>179478</v>
          </cell>
          <cell r="K58">
            <v>163256</v>
          </cell>
          <cell r="L58">
            <v>136282</v>
          </cell>
          <cell r="M58">
            <v>59979</v>
          </cell>
          <cell r="N58">
            <v>72584</v>
          </cell>
        </row>
        <row r="59">
          <cell r="F59">
            <v>177471</v>
          </cell>
          <cell r="G59">
            <v>345523</v>
          </cell>
          <cell r="I59">
            <v>0</v>
          </cell>
          <cell r="J59">
            <v>904495</v>
          </cell>
          <cell r="K59">
            <v>745210</v>
          </cell>
          <cell r="L59">
            <v>860882</v>
          </cell>
          <cell r="M59">
            <v>667680</v>
          </cell>
          <cell r="N59">
            <v>725052</v>
          </cell>
        </row>
        <row r="61">
          <cell r="F61">
            <v>408288</v>
          </cell>
          <cell r="G61">
            <v>813787</v>
          </cell>
          <cell r="I61">
            <v>0</v>
          </cell>
          <cell r="J61">
            <v>5886341</v>
          </cell>
          <cell r="K61">
            <v>4003490</v>
          </cell>
          <cell r="L61">
            <v>4187015</v>
          </cell>
          <cell r="M61">
            <v>1872630</v>
          </cell>
          <cell r="N61">
            <v>1468255</v>
          </cell>
        </row>
        <row r="62">
          <cell r="F62">
            <v>512529</v>
          </cell>
          <cell r="G62">
            <v>1261949</v>
          </cell>
          <cell r="I62">
            <v>0</v>
          </cell>
          <cell r="J62">
            <v>2029927</v>
          </cell>
          <cell r="K62">
            <v>1317914</v>
          </cell>
          <cell r="L62">
            <v>1512478</v>
          </cell>
          <cell r="M62">
            <v>694372</v>
          </cell>
          <cell r="N62">
            <v>386433</v>
          </cell>
        </row>
        <row r="64">
          <cell r="F64">
            <v>12094</v>
          </cell>
          <cell r="G64">
            <v>115443</v>
          </cell>
          <cell r="I64">
            <v>0</v>
          </cell>
          <cell r="J64">
            <v>856787</v>
          </cell>
          <cell r="K64">
            <v>1181034</v>
          </cell>
          <cell r="L64">
            <v>2497769</v>
          </cell>
          <cell r="M64">
            <v>1337482</v>
          </cell>
          <cell r="N64">
            <v>897952</v>
          </cell>
        </row>
        <row r="65">
          <cell r="F65">
            <v>0</v>
          </cell>
          <cell r="G65">
            <v>18850</v>
          </cell>
          <cell r="I65">
            <v>0</v>
          </cell>
          <cell r="J65">
            <v>109090</v>
          </cell>
          <cell r="K65">
            <v>89181</v>
          </cell>
          <cell r="L65">
            <v>182392</v>
          </cell>
          <cell r="M65">
            <v>200370</v>
          </cell>
          <cell r="N65">
            <v>109379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9404</v>
          </cell>
          <cell r="L66">
            <v>0</v>
          </cell>
          <cell r="M66">
            <v>0</v>
          </cell>
          <cell r="N66">
            <v>28903</v>
          </cell>
        </row>
        <row r="68">
          <cell r="F68">
            <v>588695</v>
          </cell>
          <cell r="G68">
            <v>934412</v>
          </cell>
          <cell r="I68">
            <v>0</v>
          </cell>
          <cell r="J68">
            <v>1908098</v>
          </cell>
          <cell r="K68">
            <v>1775642</v>
          </cell>
          <cell r="L68">
            <v>1935752</v>
          </cell>
          <cell r="M68">
            <v>1300524</v>
          </cell>
          <cell r="N68">
            <v>1494842</v>
          </cell>
        </row>
        <row r="69">
          <cell r="F69">
            <v>629468</v>
          </cell>
          <cell r="G69">
            <v>1425224</v>
          </cell>
          <cell r="I69">
            <v>0</v>
          </cell>
          <cell r="J69">
            <v>4570579</v>
          </cell>
          <cell r="K69">
            <v>3590104</v>
          </cell>
          <cell r="L69">
            <v>3845660</v>
          </cell>
          <cell r="M69">
            <v>3191643</v>
          </cell>
          <cell r="N69">
            <v>3255248</v>
          </cell>
        </row>
        <row r="70">
          <cell r="F70">
            <v>642260</v>
          </cell>
          <cell r="G70">
            <v>721150</v>
          </cell>
          <cell r="I70">
            <v>0</v>
          </cell>
          <cell r="J70">
            <v>3828270</v>
          </cell>
          <cell r="K70">
            <v>2114092</v>
          </cell>
          <cell r="L70">
            <v>2206409</v>
          </cell>
          <cell r="M70">
            <v>1062129</v>
          </cell>
          <cell r="N70">
            <v>970493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148404</v>
          </cell>
          <cell r="K72">
            <v>88372</v>
          </cell>
          <cell r="L72">
            <v>251346</v>
          </cell>
          <cell r="M72">
            <v>161664</v>
          </cell>
          <cell r="N72">
            <v>42641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3198048</v>
          </cell>
          <cell r="K74">
            <v>2208791</v>
          </cell>
          <cell r="L74">
            <v>2870106</v>
          </cell>
          <cell r="M74">
            <v>1396556</v>
          </cell>
          <cell r="N74">
            <v>970270</v>
          </cell>
        </row>
        <row r="75">
          <cell r="F75">
            <v>5538</v>
          </cell>
          <cell r="G75">
            <v>64948</v>
          </cell>
          <cell r="I75">
            <v>0</v>
          </cell>
          <cell r="J75">
            <v>340095</v>
          </cell>
          <cell r="K75">
            <v>354980</v>
          </cell>
          <cell r="L75">
            <v>708854</v>
          </cell>
          <cell r="M75">
            <v>440787</v>
          </cell>
          <cell r="N75">
            <v>317672</v>
          </cell>
        </row>
        <row r="76">
          <cell r="F76">
            <v>7814</v>
          </cell>
          <cell r="G76">
            <v>40292</v>
          </cell>
          <cell r="I76">
            <v>0</v>
          </cell>
          <cell r="J76">
            <v>218850</v>
          </cell>
          <cell r="K76">
            <v>245387</v>
          </cell>
          <cell r="L76">
            <v>332128</v>
          </cell>
          <cell r="M76">
            <v>395997</v>
          </cell>
          <cell r="N76">
            <v>188945</v>
          </cell>
        </row>
        <row r="77">
          <cell r="F77">
            <v>0</v>
          </cell>
          <cell r="G77">
            <v>175497</v>
          </cell>
          <cell r="I77">
            <v>0</v>
          </cell>
          <cell r="J77">
            <v>1988306</v>
          </cell>
          <cell r="K77">
            <v>2373131</v>
          </cell>
          <cell r="L77">
            <v>2813608</v>
          </cell>
          <cell r="M77">
            <v>1303314</v>
          </cell>
          <cell r="N77">
            <v>903086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24240</v>
          </cell>
          <cell r="K79">
            <v>26456</v>
          </cell>
          <cell r="L79">
            <v>355600</v>
          </cell>
          <cell r="M79">
            <v>503488</v>
          </cell>
          <cell r="N79">
            <v>743387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376248</v>
          </cell>
          <cell r="K82">
            <v>1687414</v>
          </cell>
          <cell r="L82">
            <v>14056271</v>
          </cell>
          <cell r="M82">
            <v>13668530</v>
          </cell>
          <cell r="N82">
            <v>13410771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3620849</v>
          </cell>
          <cell r="K83">
            <v>5008105</v>
          </cell>
          <cell r="L83">
            <v>7525003</v>
          </cell>
          <cell r="M83">
            <v>5615022</v>
          </cell>
          <cell r="N83">
            <v>5197069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26507</v>
          </cell>
          <cell r="L84">
            <v>97982</v>
          </cell>
          <cell r="M84">
            <v>638987</v>
          </cell>
          <cell r="N84">
            <v>2175691</v>
          </cell>
        </row>
        <row r="97">
          <cell r="F97">
            <v>4602203</v>
          </cell>
          <cell r="G97">
            <v>4336390</v>
          </cell>
          <cell r="I97">
            <v>0</v>
          </cell>
          <cell r="J97">
            <v>66979551</v>
          </cell>
          <cell r="K97">
            <v>63978583</v>
          </cell>
          <cell r="L97">
            <v>82989493</v>
          </cell>
          <cell r="M97">
            <v>66040672</v>
          </cell>
          <cell r="N97">
            <v>79653330</v>
          </cell>
        </row>
        <row r="98">
          <cell r="F98">
            <v>0</v>
          </cell>
          <cell r="G98">
            <v>58498</v>
          </cell>
          <cell r="I98">
            <v>0</v>
          </cell>
          <cell r="J98">
            <v>226070</v>
          </cell>
          <cell r="K98">
            <v>487457</v>
          </cell>
          <cell r="L98">
            <v>1324070</v>
          </cell>
          <cell r="M98">
            <v>4021728</v>
          </cell>
          <cell r="N98">
            <v>10284105</v>
          </cell>
        </row>
        <row r="99">
          <cell r="F99">
            <v>5708045</v>
          </cell>
          <cell r="G99">
            <v>13367717</v>
          </cell>
          <cell r="I99">
            <v>0</v>
          </cell>
          <cell r="J99">
            <v>29552106</v>
          </cell>
          <cell r="K99">
            <v>20418050</v>
          </cell>
          <cell r="L99">
            <v>22348184</v>
          </cell>
          <cell r="M99">
            <v>15504186</v>
          </cell>
          <cell r="N99">
            <v>23521858</v>
          </cell>
        </row>
        <row r="100">
          <cell r="F100">
            <v>454478</v>
          </cell>
          <cell r="G100">
            <v>1376622</v>
          </cell>
          <cell r="I100">
            <v>0</v>
          </cell>
          <cell r="J100">
            <v>1935241</v>
          </cell>
          <cell r="K100">
            <v>1755378</v>
          </cell>
          <cell r="L100">
            <v>1467729</v>
          </cell>
          <cell r="M100">
            <v>644898</v>
          </cell>
          <cell r="N100">
            <v>777685</v>
          </cell>
        </row>
        <row r="101">
          <cell r="F101">
            <v>1774710</v>
          </cell>
          <cell r="G101">
            <v>3455230</v>
          </cell>
          <cell r="I101">
            <v>0</v>
          </cell>
          <cell r="J101">
            <v>9044950</v>
          </cell>
          <cell r="K101">
            <v>7452100</v>
          </cell>
          <cell r="L101">
            <v>8608820</v>
          </cell>
          <cell r="M101">
            <v>6676800</v>
          </cell>
          <cell r="N101">
            <v>7250520</v>
          </cell>
        </row>
        <row r="103">
          <cell r="F103">
            <v>4357534</v>
          </cell>
          <cell r="G103">
            <v>8683737</v>
          </cell>
          <cell r="I103">
            <v>0</v>
          </cell>
          <cell r="J103">
            <v>62736626</v>
          </cell>
          <cell r="K103">
            <v>42670245</v>
          </cell>
          <cell r="L103">
            <v>44607742</v>
          </cell>
          <cell r="M103">
            <v>19939490</v>
          </cell>
          <cell r="N103">
            <v>15617513</v>
          </cell>
        </row>
        <row r="104">
          <cell r="F104">
            <v>5547421</v>
          </cell>
          <cell r="G104">
            <v>13621704</v>
          </cell>
          <cell r="I104">
            <v>0</v>
          </cell>
          <cell r="J104">
            <v>21948589</v>
          </cell>
          <cell r="K104">
            <v>14253021</v>
          </cell>
          <cell r="L104">
            <v>16346023</v>
          </cell>
          <cell r="M104">
            <v>7505211</v>
          </cell>
          <cell r="N104">
            <v>4160968</v>
          </cell>
        </row>
        <row r="106">
          <cell r="F106">
            <v>130975</v>
          </cell>
          <cell r="G106">
            <v>1250235</v>
          </cell>
          <cell r="I106">
            <v>0</v>
          </cell>
          <cell r="J106">
            <v>9269545</v>
          </cell>
          <cell r="K106">
            <v>12778324</v>
          </cell>
          <cell r="L106">
            <v>26977603</v>
          </cell>
          <cell r="M106">
            <v>14468613</v>
          </cell>
          <cell r="N106">
            <v>9698593</v>
          </cell>
        </row>
        <row r="107">
          <cell r="F107">
            <v>0</v>
          </cell>
          <cell r="G107">
            <v>198380</v>
          </cell>
          <cell r="I107">
            <v>0</v>
          </cell>
          <cell r="J107">
            <v>1158796</v>
          </cell>
          <cell r="K107">
            <v>943145</v>
          </cell>
          <cell r="L107">
            <v>1926685</v>
          </cell>
          <cell r="M107">
            <v>2126077</v>
          </cell>
          <cell r="N107">
            <v>1160420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97480</v>
          </cell>
          <cell r="L108">
            <v>0</v>
          </cell>
          <cell r="M108">
            <v>0</v>
          </cell>
          <cell r="N108">
            <v>301936</v>
          </cell>
        </row>
        <row r="110">
          <cell r="F110">
            <v>5886950</v>
          </cell>
          <cell r="G110">
            <v>9344120</v>
          </cell>
          <cell r="I110">
            <v>0</v>
          </cell>
          <cell r="J110">
            <v>19080980</v>
          </cell>
          <cell r="K110">
            <v>17756420</v>
          </cell>
          <cell r="L110">
            <v>19357520</v>
          </cell>
          <cell r="M110">
            <v>13005240</v>
          </cell>
          <cell r="N110">
            <v>14948420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6679497</v>
          </cell>
          <cell r="G113">
            <v>15121787</v>
          </cell>
          <cell r="I113">
            <v>0</v>
          </cell>
          <cell r="J113">
            <v>48431946</v>
          </cell>
          <cell r="K113">
            <v>38098087</v>
          </cell>
          <cell r="L113">
            <v>40797930</v>
          </cell>
          <cell r="M113">
            <v>33842892</v>
          </cell>
          <cell r="N113">
            <v>34542959</v>
          </cell>
        </row>
        <row r="114">
          <cell r="F114">
            <v>7095277</v>
          </cell>
          <cell r="G114">
            <v>7964207</v>
          </cell>
          <cell r="I114">
            <v>0</v>
          </cell>
          <cell r="J114">
            <v>42248578</v>
          </cell>
          <cell r="K114">
            <v>23314290</v>
          </cell>
          <cell r="L114">
            <v>24324878</v>
          </cell>
          <cell r="M114">
            <v>11708543</v>
          </cell>
          <cell r="N114">
            <v>10683960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1613880</v>
          </cell>
          <cell r="K116">
            <v>976506</v>
          </cell>
          <cell r="L116">
            <v>2746819</v>
          </cell>
          <cell r="M116">
            <v>1786385</v>
          </cell>
          <cell r="N116">
            <v>471182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34136533</v>
          </cell>
          <cell r="K118">
            <v>23546912</v>
          </cell>
          <cell r="L118">
            <v>30618408</v>
          </cell>
          <cell r="M118">
            <v>14903951</v>
          </cell>
          <cell r="N118">
            <v>10332880</v>
          </cell>
        </row>
        <row r="119">
          <cell r="F119">
            <v>59975</v>
          </cell>
          <cell r="G119">
            <v>703382</v>
          </cell>
          <cell r="I119">
            <v>0</v>
          </cell>
          <cell r="J119">
            <v>3683204</v>
          </cell>
          <cell r="K119">
            <v>3844415</v>
          </cell>
          <cell r="L119">
            <v>7676857</v>
          </cell>
          <cell r="M119">
            <v>4769671</v>
          </cell>
          <cell r="N119">
            <v>3440375</v>
          </cell>
        </row>
        <row r="120">
          <cell r="F120">
            <v>84624</v>
          </cell>
          <cell r="G120">
            <v>431920</v>
          </cell>
          <cell r="I120">
            <v>0</v>
          </cell>
          <cell r="J120">
            <v>2360995</v>
          </cell>
          <cell r="K120">
            <v>2648641</v>
          </cell>
          <cell r="L120">
            <v>3590300</v>
          </cell>
          <cell r="M120">
            <v>4261462</v>
          </cell>
          <cell r="N120">
            <v>2030033</v>
          </cell>
        </row>
        <row r="121">
          <cell r="F121">
            <v>0</v>
          </cell>
          <cell r="G121">
            <v>1874305</v>
          </cell>
          <cell r="I121">
            <v>0</v>
          </cell>
          <cell r="J121">
            <v>21235076</v>
          </cell>
          <cell r="K121">
            <v>25338828</v>
          </cell>
          <cell r="L121">
            <v>30049298</v>
          </cell>
          <cell r="M121">
            <v>13912281</v>
          </cell>
          <cell r="N121">
            <v>9628409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258883</v>
          </cell>
          <cell r="K123">
            <v>282550</v>
          </cell>
          <cell r="L123">
            <v>3793549</v>
          </cell>
          <cell r="M123">
            <v>5377245</v>
          </cell>
          <cell r="N123">
            <v>7929876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4013765</v>
          </cell>
          <cell r="K126">
            <v>17955322</v>
          </cell>
          <cell r="L126">
            <v>149870099</v>
          </cell>
          <cell r="M126">
            <v>145492154</v>
          </cell>
          <cell r="N126">
            <v>143023708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38479153</v>
          </cell>
          <cell r="K127">
            <v>53210060</v>
          </cell>
          <cell r="L127">
            <v>79841184</v>
          </cell>
          <cell r="M127">
            <v>59587160</v>
          </cell>
          <cell r="N127">
            <v>55143757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288786</v>
          </cell>
          <cell r="L128">
            <v>1034278</v>
          </cell>
          <cell r="M128">
            <v>6735069</v>
          </cell>
          <cell r="N128">
            <v>23036013</v>
          </cell>
        </row>
        <row r="141">
          <cell r="F141">
            <v>4093432</v>
          </cell>
          <cell r="G141">
            <v>3847849</v>
          </cell>
          <cell r="I141">
            <v>0</v>
          </cell>
          <cell r="J141">
            <v>59489354</v>
          </cell>
          <cell r="K141">
            <v>56564295</v>
          </cell>
          <cell r="L141">
            <v>73544821</v>
          </cell>
          <cell r="M141">
            <v>58376715</v>
          </cell>
          <cell r="N141">
            <v>70437413</v>
          </cell>
        </row>
        <row r="142">
          <cell r="F142">
            <v>0</v>
          </cell>
          <cell r="G142">
            <v>52647</v>
          </cell>
          <cell r="I142">
            <v>0</v>
          </cell>
          <cell r="J142">
            <v>203459</v>
          </cell>
          <cell r="K142">
            <v>429001</v>
          </cell>
          <cell r="L142">
            <v>1181633</v>
          </cell>
          <cell r="M142">
            <v>3557513</v>
          </cell>
          <cell r="N142">
            <v>9097325</v>
          </cell>
        </row>
        <row r="143">
          <cell r="F143">
            <v>5028312</v>
          </cell>
          <cell r="G143">
            <v>11795192</v>
          </cell>
          <cell r="I143">
            <v>0</v>
          </cell>
          <cell r="J143">
            <v>26103906</v>
          </cell>
          <cell r="K143">
            <v>17975053</v>
          </cell>
          <cell r="L143">
            <v>19761186</v>
          </cell>
          <cell r="M143">
            <v>13711384</v>
          </cell>
          <cell r="N143">
            <v>20851252</v>
          </cell>
        </row>
        <row r="144">
          <cell r="F144">
            <v>399483</v>
          </cell>
          <cell r="G144">
            <v>1205592</v>
          </cell>
          <cell r="I144">
            <v>0</v>
          </cell>
          <cell r="J144">
            <v>1718536</v>
          </cell>
          <cell r="K144">
            <v>1555518</v>
          </cell>
          <cell r="L144">
            <v>1287203</v>
          </cell>
          <cell r="M144">
            <v>570197</v>
          </cell>
          <cell r="N144">
            <v>692491</v>
          </cell>
        </row>
        <row r="145">
          <cell r="F145">
            <v>1557890</v>
          </cell>
          <cell r="G145">
            <v>3042288</v>
          </cell>
          <cell r="I145">
            <v>0</v>
          </cell>
          <cell r="J145">
            <v>7982182</v>
          </cell>
          <cell r="K145">
            <v>6580166</v>
          </cell>
          <cell r="L145">
            <v>7592673</v>
          </cell>
          <cell r="M145">
            <v>5894471</v>
          </cell>
          <cell r="N145">
            <v>6400864</v>
          </cell>
        </row>
        <row r="147">
          <cell r="F147">
            <v>3849842</v>
          </cell>
          <cell r="G147">
            <v>7642080</v>
          </cell>
          <cell r="I147">
            <v>0</v>
          </cell>
          <cell r="J147">
            <v>55740668</v>
          </cell>
          <cell r="K147">
            <v>37767819</v>
          </cell>
          <cell r="L147">
            <v>39656277</v>
          </cell>
          <cell r="M147">
            <v>17733824</v>
          </cell>
          <cell r="N147">
            <v>13901492</v>
          </cell>
        </row>
        <row r="148">
          <cell r="F148">
            <v>4929354</v>
          </cell>
          <cell r="G148">
            <v>12138231</v>
          </cell>
          <cell r="I148">
            <v>0</v>
          </cell>
          <cell r="J148">
            <v>19300012</v>
          </cell>
          <cell r="K148">
            <v>12556390</v>
          </cell>
          <cell r="L148">
            <v>14430089</v>
          </cell>
          <cell r="M148">
            <v>6629590</v>
          </cell>
          <cell r="N148">
            <v>3701101</v>
          </cell>
        </row>
        <row r="150">
          <cell r="F150">
            <v>113801</v>
          </cell>
          <cell r="G150">
            <v>1089576</v>
          </cell>
          <cell r="I150">
            <v>0</v>
          </cell>
          <cell r="J150">
            <v>8255609</v>
          </cell>
          <cell r="K150">
            <v>11274499</v>
          </cell>
          <cell r="L150">
            <v>23986663</v>
          </cell>
          <cell r="M150">
            <v>12900664</v>
          </cell>
          <cell r="N150">
            <v>8547509</v>
          </cell>
        </row>
        <row r="151">
          <cell r="F151">
            <v>0</v>
          </cell>
          <cell r="G151">
            <v>165201</v>
          </cell>
          <cell r="I151">
            <v>0</v>
          </cell>
          <cell r="J151">
            <v>1027252</v>
          </cell>
          <cell r="K151">
            <v>833390</v>
          </cell>
          <cell r="L151">
            <v>1685158</v>
          </cell>
          <cell r="M151">
            <v>1845605</v>
          </cell>
          <cell r="N151">
            <v>1039928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87732</v>
          </cell>
          <cell r="L152">
            <v>0</v>
          </cell>
          <cell r="M152">
            <v>0</v>
          </cell>
          <cell r="N152">
            <v>258918</v>
          </cell>
        </row>
        <row r="154">
          <cell r="F154">
            <v>5231242</v>
          </cell>
          <cell r="G154">
            <v>8312801</v>
          </cell>
          <cell r="I154">
            <v>0</v>
          </cell>
          <cell r="J154">
            <v>16953811</v>
          </cell>
          <cell r="K154">
            <v>15695149</v>
          </cell>
          <cell r="L154">
            <v>17160728</v>
          </cell>
          <cell r="M154">
            <v>11548318</v>
          </cell>
          <cell r="N154">
            <v>13281093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5811062</v>
          </cell>
          <cell r="G157">
            <v>13286660</v>
          </cell>
          <cell r="I157">
            <v>0</v>
          </cell>
          <cell r="J157">
            <v>42398905</v>
          </cell>
          <cell r="K157">
            <v>33442930</v>
          </cell>
          <cell r="L157">
            <v>35610113</v>
          </cell>
          <cell r="M157">
            <v>29608231</v>
          </cell>
          <cell r="N157">
            <v>30472473</v>
          </cell>
        </row>
        <row r="158">
          <cell r="F158">
            <v>7095277</v>
          </cell>
          <cell r="G158">
            <v>7964207</v>
          </cell>
          <cell r="I158">
            <v>0</v>
          </cell>
          <cell r="J158">
            <v>42248578</v>
          </cell>
          <cell r="K158">
            <v>23314290</v>
          </cell>
          <cell r="L158">
            <v>24324878</v>
          </cell>
          <cell r="M158">
            <v>11708543</v>
          </cell>
          <cell r="N158">
            <v>10683960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1425335</v>
          </cell>
          <cell r="K160">
            <v>845347</v>
          </cell>
          <cell r="L160">
            <v>2405828</v>
          </cell>
          <cell r="M160">
            <v>1564890</v>
          </cell>
          <cell r="N160">
            <v>424063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30323312</v>
          </cell>
          <cell r="K162">
            <v>20918681</v>
          </cell>
          <cell r="L162">
            <v>27223334</v>
          </cell>
          <cell r="M162">
            <v>13292358</v>
          </cell>
          <cell r="N162">
            <v>9246789</v>
          </cell>
        </row>
        <row r="163">
          <cell r="F163">
            <v>47980</v>
          </cell>
          <cell r="G163">
            <v>619687</v>
          </cell>
          <cell r="I163">
            <v>0</v>
          </cell>
          <cell r="J163">
            <v>3289461</v>
          </cell>
          <cell r="K163">
            <v>3347851</v>
          </cell>
          <cell r="L163">
            <v>6859231</v>
          </cell>
          <cell r="M163">
            <v>4253681</v>
          </cell>
          <cell r="N163">
            <v>3063751</v>
          </cell>
        </row>
        <row r="164">
          <cell r="F164">
            <v>76160</v>
          </cell>
          <cell r="G164">
            <v>372431</v>
          </cell>
          <cell r="I164">
            <v>0</v>
          </cell>
          <cell r="J164">
            <v>2098331</v>
          </cell>
          <cell r="K164">
            <v>2366139</v>
          </cell>
          <cell r="L164">
            <v>3172979</v>
          </cell>
          <cell r="M164">
            <v>3805549</v>
          </cell>
          <cell r="N164">
            <v>1827026</v>
          </cell>
        </row>
        <row r="165">
          <cell r="F165">
            <v>0</v>
          </cell>
          <cell r="G165">
            <v>1686870</v>
          </cell>
          <cell r="I165">
            <v>0</v>
          </cell>
          <cell r="J165">
            <v>18643097</v>
          </cell>
          <cell r="K165">
            <v>22535141</v>
          </cell>
          <cell r="L165">
            <v>26579944</v>
          </cell>
          <cell r="M165">
            <v>12296075</v>
          </cell>
          <cell r="N165">
            <v>8533542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232994</v>
          </cell>
          <cell r="K167">
            <v>254295</v>
          </cell>
          <cell r="L167">
            <v>3382745</v>
          </cell>
          <cell r="M167">
            <v>4839514</v>
          </cell>
          <cell r="N167">
            <v>7063456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3565650</v>
          </cell>
          <cell r="K170">
            <v>16159762</v>
          </cell>
          <cell r="L170">
            <v>133962013</v>
          </cell>
          <cell r="M170">
            <v>129849476</v>
          </cell>
          <cell r="N170">
            <v>127784613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34384468</v>
          </cell>
          <cell r="K171">
            <v>47389239</v>
          </cell>
          <cell r="L171">
            <v>71264381</v>
          </cell>
          <cell r="M171">
            <v>52883587</v>
          </cell>
          <cell r="N171">
            <v>49257074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259907</v>
          </cell>
          <cell r="L172">
            <v>903071</v>
          </cell>
          <cell r="M172">
            <v>5980747</v>
          </cell>
          <cell r="N172">
            <v>20644346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22">
        <v>58261</v>
      </c>
      <c r="E14" s="324"/>
      <c r="F14" s="324"/>
      <c r="G14" s="324"/>
      <c r="H14" s="325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22">
        <v>58195</v>
      </c>
      <c r="T14" s="323"/>
    </row>
    <row r="15" spans="3:20" ht="21.75" customHeight="1">
      <c r="C15" s="63" t="s">
        <v>18</v>
      </c>
      <c r="D15" s="322">
        <v>55510</v>
      </c>
      <c r="E15" s="324"/>
      <c r="F15" s="324"/>
      <c r="G15" s="324"/>
      <c r="H15" s="325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22">
        <v>55711</v>
      </c>
      <c r="T15" s="323"/>
    </row>
    <row r="16" spans="3:20" ht="21.75" customHeight="1">
      <c r="C16" s="65" t="s">
        <v>19</v>
      </c>
      <c r="D16" s="322">
        <v>1168</v>
      </c>
      <c r="E16" s="324"/>
      <c r="F16" s="324"/>
      <c r="G16" s="324"/>
      <c r="H16" s="325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22">
        <v>1169</v>
      </c>
      <c r="T16" s="323"/>
    </row>
    <row r="17" spans="3:20" ht="21.75" customHeight="1">
      <c r="C17" s="65" t="s">
        <v>20</v>
      </c>
      <c r="D17" s="322">
        <v>704</v>
      </c>
      <c r="E17" s="324"/>
      <c r="F17" s="324"/>
      <c r="G17" s="324"/>
      <c r="H17" s="325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22">
        <v>716</v>
      </c>
      <c r="T17" s="323"/>
    </row>
    <row r="18" spans="3:20" ht="21.75" customHeight="1" thickBot="1">
      <c r="C18" s="66" t="s">
        <v>2</v>
      </c>
      <c r="D18" s="318">
        <f>SUM(D14:H15)</f>
        <v>113771</v>
      </c>
      <c r="E18" s="319"/>
      <c r="F18" s="319"/>
      <c r="G18" s="319"/>
      <c r="H18" s="320"/>
      <c r="I18" s="67" t="s">
        <v>21</v>
      </c>
      <c r="J18" s="68"/>
      <c r="K18" s="319">
        <v>603</v>
      </c>
      <c r="L18" s="319"/>
      <c r="M18" s="320"/>
      <c r="N18" s="67" t="s">
        <v>22</v>
      </c>
      <c r="O18" s="68"/>
      <c r="P18" s="319">
        <v>468</v>
      </c>
      <c r="Q18" s="319"/>
      <c r="R18" s="320"/>
      <c r="S18" s="318">
        <f>SUM(S14:T15)</f>
        <v>113906</v>
      </c>
      <c r="T18" s="321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6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30" t="s">
        <v>36</v>
      </c>
      <c r="N22" s="331"/>
      <c r="O22" s="332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7"/>
      <c r="D23" s="322">
        <v>97</v>
      </c>
      <c r="E23" s="324"/>
      <c r="F23" s="325"/>
      <c r="G23" s="322">
        <v>1</v>
      </c>
      <c r="H23" s="324"/>
      <c r="I23" s="325"/>
      <c r="J23" s="322">
        <v>494</v>
      </c>
      <c r="K23" s="324"/>
      <c r="L23" s="325"/>
      <c r="M23" s="322">
        <v>0</v>
      </c>
      <c r="N23" s="324"/>
      <c r="O23" s="325"/>
      <c r="P23" s="322">
        <v>11</v>
      </c>
      <c r="Q23" s="324"/>
      <c r="R23" s="325"/>
      <c r="S23" s="79">
        <f>SUM(D23:R23)</f>
        <v>603</v>
      </c>
      <c r="T23" s="11"/>
    </row>
    <row r="24" spans="3:20" ht="24.75" customHeight="1">
      <c r="C24" s="328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3" t="s">
        <v>37</v>
      </c>
      <c r="N24" s="334"/>
      <c r="O24" s="335"/>
      <c r="P24" s="72" t="s">
        <v>110</v>
      </c>
      <c r="Q24" s="73"/>
      <c r="R24" s="74"/>
      <c r="S24" s="75" t="s">
        <v>2</v>
      </c>
      <c r="T24" s="71"/>
    </row>
    <row r="25" spans="3:20" ht="21.75" customHeight="1" thickBot="1">
      <c r="C25" s="329"/>
      <c r="D25" s="318">
        <v>106</v>
      </c>
      <c r="E25" s="319"/>
      <c r="F25" s="320"/>
      <c r="G25" s="318">
        <v>0</v>
      </c>
      <c r="H25" s="319"/>
      <c r="I25" s="320"/>
      <c r="J25" s="318">
        <v>353</v>
      </c>
      <c r="K25" s="319"/>
      <c r="L25" s="320"/>
      <c r="M25" s="318">
        <v>1</v>
      </c>
      <c r="N25" s="319"/>
      <c r="O25" s="320"/>
      <c r="P25" s="318">
        <v>8</v>
      </c>
      <c r="Q25" s="319"/>
      <c r="R25" s="320"/>
      <c r="S25" s="80">
        <f>SUM(D25:R25)</f>
        <v>468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6">
      <selection activeCell="P33" sqref="P33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平成３０年３月月報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3"/>
      <c r="D11" s="284"/>
      <c r="E11" s="285"/>
      <c r="F11" s="286" t="s">
        <v>40</v>
      </c>
      <c r="G11" s="286" t="s">
        <v>41</v>
      </c>
      <c r="H11" s="287" t="s">
        <v>42</v>
      </c>
      <c r="I11" s="288" t="s">
        <v>43</v>
      </c>
      <c r="J11" s="289" t="s">
        <v>10</v>
      </c>
      <c r="K11" s="290" t="s">
        <v>11</v>
      </c>
      <c r="L11" s="290" t="s">
        <v>12</v>
      </c>
      <c r="M11" s="290" t="s">
        <v>13</v>
      </c>
      <c r="N11" s="290" t="s">
        <v>14</v>
      </c>
      <c r="O11" s="291" t="s">
        <v>2</v>
      </c>
      <c r="P11" s="292" t="s">
        <v>44</v>
      </c>
      <c r="Q11" s="3"/>
    </row>
    <row r="12" spans="3:17" s="15" customFormat="1" ht="18.75" customHeight="1">
      <c r="C12" s="293" t="s">
        <v>25</v>
      </c>
      <c r="D12" s="294"/>
      <c r="E12" s="294"/>
      <c r="F12" s="276">
        <f>SUM(F13:F14)</f>
        <v>4279</v>
      </c>
      <c r="G12" s="276">
        <f>SUM(G13:G14)</f>
        <v>3256</v>
      </c>
      <c r="H12" s="276">
        <f>SUM(H13:H14)</f>
        <v>7535</v>
      </c>
      <c r="I12" s="295"/>
      <c r="J12" s="277">
        <f aca="true" t="shared" si="0" ref="J12:O12">SUM(J13:J14)</f>
        <v>3965</v>
      </c>
      <c r="K12" s="277">
        <f t="shared" si="0"/>
        <v>2405</v>
      </c>
      <c r="L12" s="277">
        <f t="shared" si="0"/>
        <v>2678</v>
      </c>
      <c r="M12" s="277">
        <f t="shared" si="0"/>
        <v>1745</v>
      </c>
      <c r="N12" s="277">
        <f t="shared" si="0"/>
        <v>1621</v>
      </c>
      <c r="O12" s="277">
        <f t="shared" si="0"/>
        <v>12414</v>
      </c>
      <c r="P12" s="296">
        <f>H12+O12</f>
        <v>19949</v>
      </c>
      <c r="Q12" s="3"/>
    </row>
    <row r="13" spans="3:17" s="15" customFormat="1" ht="18.75" customHeight="1">
      <c r="C13" s="293"/>
      <c r="D13" s="297" t="s">
        <v>17</v>
      </c>
      <c r="E13" s="298"/>
      <c r="F13" s="276">
        <v>558</v>
      </c>
      <c r="G13" s="276">
        <v>414</v>
      </c>
      <c r="H13" s="299">
        <f>SUM(F13:G13)</f>
        <v>972</v>
      </c>
      <c r="I13" s="300"/>
      <c r="J13" s="277">
        <v>478</v>
      </c>
      <c r="K13" s="276">
        <v>282</v>
      </c>
      <c r="L13" s="276">
        <v>266</v>
      </c>
      <c r="M13" s="276">
        <v>199</v>
      </c>
      <c r="N13" s="276">
        <v>194</v>
      </c>
      <c r="O13" s="276">
        <f>SUM(I13:N13)</f>
        <v>1419</v>
      </c>
      <c r="P13" s="296">
        <f>H13+O13</f>
        <v>2391</v>
      </c>
      <c r="Q13" s="3"/>
    </row>
    <row r="14" spans="3:17" s="15" customFormat="1" ht="18.75" customHeight="1">
      <c r="C14" s="293"/>
      <c r="D14" s="298" t="s">
        <v>26</v>
      </c>
      <c r="E14" s="298"/>
      <c r="F14" s="276">
        <v>3721</v>
      </c>
      <c r="G14" s="276">
        <v>2842</v>
      </c>
      <c r="H14" s="299">
        <f>SUM(F14:G14)</f>
        <v>6563</v>
      </c>
      <c r="I14" s="300"/>
      <c r="J14" s="277">
        <v>3487</v>
      </c>
      <c r="K14" s="276">
        <v>2123</v>
      </c>
      <c r="L14" s="276">
        <v>2412</v>
      </c>
      <c r="M14" s="276">
        <v>1546</v>
      </c>
      <c r="N14" s="276">
        <v>1427</v>
      </c>
      <c r="O14" s="276">
        <f>SUM(I14:N14)</f>
        <v>10995</v>
      </c>
      <c r="P14" s="296">
        <f>H14+O14</f>
        <v>17558</v>
      </c>
      <c r="Q14" s="3"/>
    </row>
    <row r="15" spans="3:17" s="15" customFormat="1" ht="18.75" customHeight="1">
      <c r="C15" s="293" t="s">
        <v>27</v>
      </c>
      <c r="D15" s="294"/>
      <c r="E15" s="294"/>
      <c r="F15" s="276">
        <v>62</v>
      </c>
      <c r="G15" s="276">
        <v>71</v>
      </c>
      <c r="H15" s="299">
        <f>SUM(F15:G15)</f>
        <v>133</v>
      </c>
      <c r="I15" s="300"/>
      <c r="J15" s="277">
        <v>119</v>
      </c>
      <c r="K15" s="276">
        <v>49</v>
      </c>
      <c r="L15" s="276">
        <v>49</v>
      </c>
      <c r="M15" s="276">
        <v>42</v>
      </c>
      <c r="N15" s="276">
        <v>63</v>
      </c>
      <c r="O15" s="276">
        <f>SUM(I15:N15)</f>
        <v>322</v>
      </c>
      <c r="P15" s="296">
        <f>H15+O15</f>
        <v>455</v>
      </c>
      <c r="Q15" s="3"/>
    </row>
    <row r="16" spans="3:17" s="15" customFormat="1" ht="18.75" customHeight="1" thickBot="1">
      <c r="C16" s="301" t="s">
        <v>28</v>
      </c>
      <c r="D16" s="302"/>
      <c r="E16" s="302"/>
      <c r="F16" s="278">
        <f>F12+F15</f>
        <v>4341</v>
      </c>
      <c r="G16" s="278">
        <f>G12+G15</f>
        <v>3327</v>
      </c>
      <c r="H16" s="303">
        <f>SUM(F16:G16)</f>
        <v>7668</v>
      </c>
      <c r="I16" s="304"/>
      <c r="J16" s="279">
        <f>J12+J15</f>
        <v>4084</v>
      </c>
      <c r="K16" s="278">
        <f>K12+K15</f>
        <v>2454</v>
      </c>
      <c r="L16" s="278">
        <f>L12+L15</f>
        <v>2727</v>
      </c>
      <c r="M16" s="278">
        <f>M12+M15</f>
        <v>1787</v>
      </c>
      <c r="N16" s="278">
        <f>N12+N15</f>
        <v>1684</v>
      </c>
      <c r="O16" s="278">
        <f>SUM(I16:N16)</f>
        <v>12736</v>
      </c>
      <c r="P16" s="305">
        <f>H16+O16</f>
        <v>20404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6" t="s">
        <v>46</v>
      </c>
      <c r="G19" s="337"/>
      <c r="H19" s="338"/>
      <c r="I19" s="342" t="s">
        <v>47</v>
      </c>
      <c r="J19" s="337"/>
      <c r="K19" s="337"/>
      <c r="L19" s="337"/>
      <c r="M19" s="337"/>
      <c r="N19" s="337"/>
      <c r="O19" s="338"/>
      <c r="P19" s="339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1"/>
      <c r="Q20" s="3"/>
    </row>
    <row r="21" spans="3:17" s="15" customFormat="1" ht="18.75" customHeight="1">
      <c r="C21" s="30" t="s">
        <v>29</v>
      </c>
      <c r="D21" s="20"/>
      <c r="E21" s="20"/>
      <c r="F21" s="81">
        <v>1631</v>
      </c>
      <c r="G21" s="81">
        <v>1792</v>
      </c>
      <c r="H21" s="82">
        <f>SUM(F21:G21)</f>
        <v>3423</v>
      </c>
      <c r="I21" s="83">
        <v>0</v>
      </c>
      <c r="J21" s="85">
        <v>3201</v>
      </c>
      <c r="K21" s="81">
        <v>1870</v>
      </c>
      <c r="L21" s="81">
        <v>1604</v>
      </c>
      <c r="M21" s="81">
        <v>854</v>
      </c>
      <c r="N21" s="81">
        <v>745</v>
      </c>
      <c r="O21" s="91">
        <f>SUM(I21:N21)</f>
        <v>8274</v>
      </c>
      <c r="P21" s="84">
        <f>O21+H21</f>
        <v>11697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23</v>
      </c>
      <c r="G22" s="81">
        <v>51</v>
      </c>
      <c r="H22" s="82">
        <f>SUM(F22:G22)</f>
        <v>74</v>
      </c>
      <c r="I22" s="83">
        <v>0</v>
      </c>
      <c r="J22" s="85">
        <v>93</v>
      </c>
      <c r="K22" s="81">
        <v>36</v>
      </c>
      <c r="L22" s="81">
        <v>35</v>
      </c>
      <c r="M22" s="81">
        <v>30</v>
      </c>
      <c r="N22" s="81">
        <v>35</v>
      </c>
      <c r="O22" s="91">
        <f>SUM(I22:N22)</f>
        <v>229</v>
      </c>
      <c r="P22" s="84">
        <f>O22+H22</f>
        <v>303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1654</v>
      </c>
      <c r="G23" s="86">
        <f aca="true" t="shared" si="1" ref="G23:N23">SUM(G21:G22)</f>
        <v>1843</v>
      </c>
      <c r="H23" s="87">
        <f>SUM(F23:G23)</f>
        <v>3497</v>
      </c>
      <c r="I23" s="88">
        <f t="shared" si="1"/>
        <v>0</v>
      </c>
      <c r="J23" s="90">
        <f t="shared" si="1"/>
        <v>3294</v>
      </c>
      <c r="K23" s="90">
        <f t="shared" si="1"/>
        <v>1906</v>
      </c>
      <c r="L23" s="86">
        <f t="shared" si="1"/>
        <v>1639</v>
      </c>
      <c r="M23" s="86">
        <f t="shared" si="1"/>
        <v>884</v>
      </c>
      <c r="N23" s="86">
        <f t="shared" si="1"/>
        <v>780</v>
      </c>
      <c r="O23" s="92">
        <f>SUM(I23:N23)</f>
        <v>8503</v>
      </c>
      <c r="P23" s="89">
        <f>O23+H23</f>
        <v>12000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6" t="s">
        <v>46</v>
      </c>
      <c r="G26" s="337"/>
      <c r="H26" s="338"/>
      <c r="I26" s="342" t="s">
        <v>47</v>
      </c>
      <c r="J26" s="343"/>
      <c r="K26" s="337"/>
      <c r="L26" s="337"/>
      <c r="M26" s="337"/>
      <c r="N26" s="337"/>
      <c r="O26" s="338"/>
      <c r="P26" s="339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1"/>
      <c r="Q27" s="3"/>
    </row>
    <row r="28" spans="3:17" s="15" customFormat="1" ht="18.75" customHeight="1">
      <c r="C28" s="30" t="s">
        <v>29</v>
      </c>
      <c r="D28" s="20"/>
      <c r="E28" s="20"/>
      <c r="F28" s="81">
        <v>4</v>
      </c>
      <c r="G28" s="81">
        <v>20</v>
      </c>
      <c r="H28" s="82">
        <f>SUM(F28:G28)</f>
        <v>24</v>
      </c>
      <c r="I28" s="83">
        <v>0</v>
      </c>
      <c r="J28" s="85">
        <v>770</v>
      </c>
      <c r="K28" s="81">
        <v>457</v>
      </c>
      <c r="L28" s="81">
        <v>478</v>
      </c>
      <c r="M28" s="81">
        <v>217</v>
      </c>
      <c r="N28" s="81">
        <v>155</v>
      </c>
      <c r="O28" s="91">
        <f>SUM(I28:N28)</f>
        <v>2077</v>
      </c>
      <c r="P28" s="84">
        <f>O28+H28</f>
        <v>2101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18</v>
      </c>
      <c r="K29" s="81">
        <v>4</v>
      </c>
      <c r="L29" s="81">
        <v>12</v>
      </c>
      <c r="M29" s="81">
        <v>7</v>
      </c>
      <c r="N29" s="81">
        <v>4</v>
      </c>
      <c r="O29" s="91">
        <f>SUM(I29:N29)</f>
        <v>45</v>
      </c>
      <c r="P29" s="84">
        <f>O29+H29</f>
        <v>45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4</v>
      </c>
      <c r="G30" s="86">
        <f>SUM(G28:G29)</f>
        <v>20</v>
      </c>
      <c r="H30" s="87">
        <f>SUM(F30:G30)</f>
        <v>24</v>
      </c>
      <c r="I30" s="88">
        <f aca="true" t="shared" si="2" ref="I30:N30">SUM(I28:I29)</f>
        <v>0</v>
      </c>
      <c r="J30" s="90">
        <f t="shared" si="2"/>
        <v>788</v>
      </c>
      <c r="K30" s="86">
        <f t="shared" si="2"/>
        <v>461</v>
      </c>
      <c r="L30" s="86">
        <f t="shared" si="2"/>
        <v>490</v>
      </c>
      <c r="M30" s="86">
        <f t="shared" si="2"/>
        <v>224</v>
      </c>
      <c r="N30" s="86">
        <f t="shared" si="2"/>
        <v>159</v>
      </c>
      <c r="O30" s="92">
        <f>SUM(I30:N30)</f>
        <v>2122</v>
      </c>
      <c r="P30" s="89">
        <f>O30+H30</f>
        <v>2146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6" t="s">
        <v>46</v>
      </c>
      <c r="G33" s="337"/>
      <c r="H33" s="338"/>
      <c r="I33" s="344" t="s">
        <v>38</v>
      </c>
      <c r="J33" s="337"/>
      <c r="K33" s="337"/>
      <c r="L33" s="337"/>
      <c r="M33" s="337"/>
      <c r="N33" s="338"/>
      <c r="O33" s="339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40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80">
        <f aca="true" t="shared" si="4" ref="I35:N35">I36+I37</f>
        <v>18</v>
      </c>
      <c r="J35" s="280">
        <f t="shared" si="4"/>
        <v>68</v>
      </c>
      <c r="K35" s="280">
        <f t="shared" si="4"/>
        <v>546</v>
      </c>
      <c r="L35" s="280">
        <f t="shared" si="4"/>
        <v>496</v>
      </c>
      <c r="M35" s="280">
        <f t="shared" si="4"/>
        <v>445</v>
      </c>
      <c r="N35" s="93">
        <f t="shared" si="4"/>
        <v>1573</v>
      </c>
      <c r="O35" s="96">
        <f aca="true" t="shared" si="5" ref="O35:O43">SUM(H35+N35)</f>
        <v>1573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77">
        <v>18</v>
      </c>
      <c r="J36" s="276">
        <v>67</v>
      </c>
      <c r="K36" s="276">
        <v>545</v>
      </c>
      <c r="L36" s="276">
        <v>492</v>
      </c>
      <c r="M36" s="276">
        <v>440</v>
      </c>
      <c r="N36" s="91">
        <f>SUM(I36:M36)</f>
        <v>1562</v>
      </c>
      <c r="O36" s="84">
        <f t="shared" si="5"/>
        <v>1562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79">
        <v>0</v>
      </c>
      <c r="J37" s="278">
        <v>1</v>
      </c>
      <c r="K37" s="278">
        <v>1</v>
      </c>
      <c r="L37" s="278">
        <v>4</v>
      </c>
      <c r="M37" s="278">
        <v>5</v>
      </c>
      <c r="N37" s="91">
        <f>SUM(I37:M37)</f>
        <v>11</v>
      </c>
      <c r="O37" s="89">
        <f t="shared" si="5"/>
        <v>11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80">
        <f aca="true" t="shared" si="6" ref="I38:N38">I39+I40</f>
        <v>141</v>
      </c>
      <c r="J38" s="280">
        <f t="shared" si="6"/>
        <v>186</v>
      </c>
      <c r="K38" s="280">
        <f t="shared" si="6"/>
        <v>255</v>
      </c>
      <c r="L38" s="280">
        <f t="shared" si="6"/>
        <v>185</v>
      </c>
      <c r="M38" s="280">
        <f t="shared" si="6"/>
        <v>166</v>
      </c>
      <c r="N38" s="93">
        <f t="shared" si="6"/>
        <v>933</v>
      </c>
      <c r="O38" s="96">
        <f t="shared" si="5"/>
        <v>933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77">
        <v>138</v>
      </c>
      <c r="J39" s="276">
        <v>185</v>
      </c>
      <c r="K39" s="276">
        <v>252</v>
      </c>
      <c r="L39" s="276">
        <v>184</v>
      </c>
      <c r="M39" s="276">
        <v>159</v>
      </c>
      <c r="N39" s="91">
        <f aca="true" t="shared" si="7" ref="N39:N44">SUM(I39:M39)</f>
        <v>918</v>
      </c>
      <c r="O39" s="84">
        <f t="shared" si="5"/>
        <v>918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79">
        <v>3</v>
      </c>
      <c r="J40" s="278">
        <v>1</v>
      </c>
      <c r="K40" s="278">
        <v>3</v>
      </c>
      <c r="L40" s="278">
        <v>1</v>
      </c>
      <c r="M40" s="278">
        <v>7</v>
      </c>
      <c r="N40" s="92">
        <f t="shared" si="7"/>
        <v>15</v>
      </c>
      <c r="O40" s="89">
        <f t="shared" si="5"/>
        <v>15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80">
        <f aca="true" t="shared" si="8" ref="I41:N41">I42+I43</f>
        <v>0</v>
      </c>
      <c r="J41" s="280">
        <f>J42+J43</f>
        <v>1</v>
      </c>
      <c r="K41" s="280">
        <f>K42+K43</f>
        <v>3</v>
      </c>
      <c r="L41" s="280">
        <f t="shared" si="8"/>
        <v>19</v>
      </c>
      <c r="M41" s="280">
        <f t="shared" si="8"/>
        <v>56</v>
      </c>
      <c r="N41" s="93">
        <f t="shared" si="8"/>
        <v>79</v>
      </c>
      <c r="O41" s="96">
        <f t="shared" si="5"/>
        <v>79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77">
        <v>0</v>
      </c>
      <c r="J42" s="276">
        <v>1</v>
      </c>
      <c r="K42" s="276">
        <v>3</v>
      </c>
      <c r="L42" s="276">
        <v>19</v>
      </c>
      <c r="M42" s="276">
        <v>53</v>
      </c>
      <c r="N42" s="91">
        <f t="shared" si="7"/>
        <v>76</v>
      </c>
      <c r="O42" s="84">
        <f t="shared" si="5"/>
        <v>76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79">
        <v>0</v>
      </c>
      <c r="J43" s="278">
        <v>0</v>
      </c>
      <c r="K43" s="278">
        <v>0</v>
      </c>
      <c r="L43" s="278">
        <v>0</v>
      </c>
      <c r="M43" s="278">
        <v>3</v>
      </c>
      <c r="N43" s="259">
        <f t="shared" si="7"/>
        <v>3</v>
      </c>
      <c r="O43" s="89">
        <f t="shared" si="5"/>
        <v>3</v>
      </c>
    </row>
    <row r="44" spans="3:15" s="15" customFormat="1" ht="18.75" customHeight="1" thickBot="1">
      <c r="C44" s="260" t="s">
        <v>28</v>
      </c>
      <c r="D44" s="261"/>
      <c r="E44" s="261"/>
      <c r="F44" s="97">
        <v>0</v>
      </c>
      <c r="G44" s="97">
        <v>0</v>
      </c>
      <c r="H44" s="98">
        <v>0</v>
      </c>
      <c r="I44" s="262">
        <v>159</v>
      </c>
      <c r="J44" s="262">
        <v>255</v>
      </c>
      <c r="K44" s="262">
        <v>800</v>
      </c>
      <c r="L44" s="262">
        <v>696</v>
      </c>
      <c r="M44" s="262">
        <v>664</v>
      </c>
      <c r="N44" s="263">
        <f t="shared" si="7"/>
        <v>2574</v>
      </c>
      <c r="O44" s="263">
        <f>SUM(N44)</f>
        <v>2574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="85" zoomScaleSheetLayoutView="85" zoomScalePageLayoutView="0" workbookViewId="0" topLeftCell="B133">
      <selection activeCell="F172" sqref="F172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49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118</v>
      </c>
      <c r="I3" s="257"/>
    </row>
    <row r="4" spans="3:9" ht="13.5">
      <c r="C4" s="177" t="s">
        <v>119</v>
      </c>
      <c r="H4" s="306" t="s">
        <v>125</v>
      </c>
      <c r="I4" s="257"/>
    </row>
    <row r="5" ht="13.5">
      <c r="C5" s="177" t="s">
        <v>120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126</v>
      </c>
      <c r="G8" s="190" t="s">
        <v>41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3730</v>
      </c>
      <c r="G9" s="197">
        <f aca="true" t="shared" si="0" ref="G9:P9">G10+G16+G19+G23+G27+G28</f>
        <v>4565</v>
      </c>
      <c r="H9" s="198">
        <f t="shared" si="0"/>
        <v>8295</v>
      </c>
      <c r="I9" s="199">
        <f t="shared" si="0"/>
        <v>0</v>
      </c>
      <c r="J9" s="197">
        <f t="shared" si="0"/>
        <v>10300</v>
      </c>
      <c r="K9" s="196">
        <f t="shared" si="0"/>
        <v>6609</v>
      </c>
      <c r="L9" s="196">
        <f t="shared" si="0"/>
        <v>6237</v>
      </c>
      <c r="M9" s="196">
        <f t="shared" si="0"/>
        <v>3647</v>
      </c>
      <c r="N9" s="197">
        <f t="shared" si="0"/>
        <v>3688</v>
      </c>
      <c r="O9" s="196">
        <f t="shared" si="0"/>
        <v>30481</v>
      </c>
      <c r="P9" s="200">
        <f t="shared" si="0"/>
        <v>38776</v>
      </c>
    </row>
    <row r="10" spans="3:16" ht="17.25" customHeight="1">
      <c r="C10" s="201"/>
      <c r="D10" s="202" t="s">
        <v>127</v>
      </c>
      <c r="E10" s="203"/>
      <c r="F10" s="204">
        <f>SUM(F11:F15)</f>
        <v>711</v>
      </c>
      <c r="G10" s="205">
        <f aca="true" t="shared" si="1" ref="G10:P10">SUM(G11:G15)</f>
        <v>1029</v>
      </c>
      <c r="H10" s="206">
        <f t="shared" si="1"/>
        <v>1740</v>
      </c>
      <c r="I10" s="207">
        <f t="shared" si="1"/>
        <v>0</v>
      </c>
      <c r="J10" s="205">
        <f t="shared" si="1"/>
        <v>3500</v>
      </c>
      <c r="K10" s="204">
        <f t="shared" si="1"/>
        <v>2384</v>
      </c>
      <c r="L10" s="204">
        <f t="shared" si="1"/>
        <v>2410</v>
      </c>
      <c r="M10" s="204">
        <f t="shared" si="1"/>
        <v>1697</v>
      </c>
      <c r="N10" s="205">
        <f t="shared" si="1"/>
        <v>2007</v>
      </c>
      <c r="O10" s="204">
        <f t="shared" si="1"/>
        <v>11998</v>
      </c>
      <c r="P10" s="208">
        <f t="shared" si="1"/>
        <v>13738</v>
      </c>
    </row>
    <row r="11" spans="3:16" ht="17.25" customHeight="1">
      <c r="C11" s="201"/>
      <c r="D11" s="209"/>
      <c r="E11" s="210" t="s">
        <v>121</v>
      </c>
      <c r="F11" s="211">
        <f>SUM('[2]様式２償還'!F11,'[2]様式2現物'!F11)</f>
        <v>243</v>
      </c>
      <c r="G11" s="212">
        <f>SUM('[2]様式２償還'!G11,'[2]様式2現物'!G11)</f>
        <v>165</v>
      </c>
      <c r="H11" s="206">
        <f aca="true" t="shared" si="2" ref="H11:H38">SUM(F11:G11)</f>
        <v>408</v>
      </c>
      <c r="I11" s="213">
        <f>SUM('[2]様式２償還'!I11,'[2]様式2現物'!I11)</f>
        <v>0</v>
      </c>
      <c r="J11" s="212">
        <f>SUM('[2]様式２償還'!J11,'[2]様式2現物'!J11)</f>
        <v>1589</v>
      </c>
      <c r="K11" s="211">
        <f>SUM('[2]様式２償還'!K11,'[2]様式2現物'!K11)</f>
        <v>928</v>
      </c>
      <c r="L11" s="211">
        <f>SUM('[2]様式２償還'!L11,'[2]様式2現物'!L11)</f>
        <v>840</v>
      </c>
      <c r="M11" s="211">
        <f>SUM('[2]様式２償還'!M11,'[2]様式2現物'!M11)</f>
        <v>512</v>
      </c>
      <c r="N11" s="212">
        <f>SUM('[2]様式２償還'!N11,'[2]様式2現物'!N11)</f>
        <v>587</v>
      </c>
      <c r="O11" s="204">
        <f aca="true" t="shared" si="3" ref="O11:O42">SUM(I11:N11)</f>
        <v>4456</v>
      </c>
      <c r="P11" s="208">
        <f aca="true" t="shared" si="4" ref="P11:P42">H11+O11</f>
        <v>4864</v>
      </c>
    </row>
    <row r="12" spans="3:16" ht="17.25" customHeight="1">
      <c r="C12" s="201"/>
      <c r="D12" s="209"/>
      <c r="E12" s="210" t="s">
        <v>122</v>
      </c>
      <c r="F12" s="211">
        <f>SUM('[2]様式２償還'!F12,'[2]様式2現物'!F12)</f>
        <v>0</v>
      </c>
      <c r="G12" s="212">
        <f>SUM('[2]様式２償還'!G12,'[2]様式2現物'!G12)</f>
        <v>2</v>
      </c>
      <c r="H12" s="206">
        <f t="shared" si="2"/>
        <v>2</v>
      </c>
      <c r="I12" s="213">
        <f>SUM('[2]様式２償還'!I12,'[2]様式2現物'!I12)</f>
        <v>0</v>
      </c>
      <c r="J12" s="212">
        <f>SUM('[2]様式２償還'!J12,'[2]様式2現物'!J12)</f>
        <v>5</v>
      </c>
      <c r="K12" s="211">
        <f>SUM('[2]様式２償還'!K12,'[2]様式2現物'!K12)</f>
        <v>10</v>
      </c>
      <c r="L12" s="211">
        <f>SUM('[2]様式２償還'!L12,'[2]様式2現物'!L12)</f>
        <v>21</v>
      </c>
      <c r="M12" s="211">
        <f>SUM('[2]様式２償還'!M12,'[2]様式2現物'!M12)</f>
        <v>62</v>
      </c>
      <c r="N12" s="212">
        <f>SUM('[2]様式２償還'!N12,'[2]様式2現物'!N12)</f>
        <v>163</v>
      </c>
      <c r="O12" s="204">
        <f t="shared" si="3"/>
        <v>261</v>
      </c>
      <c r="P12" s="208">
        <f t="shared" si="4"/>
        <v>263</v>
      </c>
    </row>
    <row r="13" spans="3:16" ht="17.25" customHeight="1">
      <c r="C13" s="201"/>
      <c r="D13" s="209"/>
      <c r="E13" s="210" t="s">
        <v>123</v>
      </c>
      <c r="F13" s="211">
        <f>SUM('[2]様式２償還'!F13,'[2]様式2現物'!F13)</f>
        <v>213</v>
      </c>
      <c r="G13" s="212">
        <f>SUM('[2]様式２償還'!G13,'[2]様式2現物'!G13)</f>
        <v>381</v>
      </c>
      <c r="H13" s="206">
        <f t="shared" si="2"/>
        <v>594</v>
      </c>
      <c r="I13" s="213">
        <f>SUM('[2]様式２償還'!I13,'[2]様式2現物'!I13)</f>
        <v>0</v>
      </c>
      <c r="J13" s="212">
        <f>SUM('[2]様式２償還'!J13,'[2]様式2現物'!J13)</f>
        <v>747</v>
      </c>
      <c r="K13" s="211">
        <f>SUM('[2]様式２償還'!K13,'[2]様式2現物'!K13)</f>
        <v>483</v>
      </c>
      <c r="L13" s="211">
        <f>SUM('[2]様式２償還'!L13,'[2]様式2現物'!L13)</f>
        <v>478</v>
      </c>
      <c r="M13" s="211">
        <f>SUM('[2]様式２償還'!M13,'[2]様式2現物'!M13)</f>
        <v>321</v>
      </c>
      <c r="N13" s="212">
        <f>SUM('[2]様式２償還'!N13,'[2]様式2現物'!N13)</f>
        <v>389</v>
      </c>
      <c r="O13" s="204">
        <f t="shared" si="3"/>
        <v>2418</v>
      </c>
      <c r="P13" s="208">
        <f t="shared" si="4"/>
        <v>3012</v>
      </c>
    </row>
    <row r="14" spans="3:16" ht="17.25" customHeight="1">
      <c r="C14" s="201"/>
      <c r="D14" s="209"/>
      <c r="E14" s="210" t="s">
        <v>128</v>
      </c>
      <c r="F14" s="211">
        <f>SUM('[2]様式２償還'!F14,'[2]様式2現物'!F14)</f>
        <v>16</v>
      </c>
      <c r="G14" s="212">
        <f>SUM('[2]様式２償還'!G14,'[2]様式2現物'!G14)</f>
        <v>38</v>
      </c>
      <c r="H14" s="206">
        <f t="shared" si="2"/>
        <v>54</v>
      </c>
      <c r="I14" s="213">
        <f>SUM('[2]様式２償還'!I14,'[2]様式2現物'!I14)</f>
        <v>0</v>
      </c>
      <c r="J14" s="212">
        <f>SUM('[2]様式２償還'!J14,'[2]様式2現物'!J14)</f>
        <v>52</v>
      </c>
      <c r="K14" s="211">
        <f>SUM('[2]様式２償還'!K14,'[2]様式2現物'!K14)</f>
        <v>48</v>
      </c>
      <c r="L14" s="211">
        <f>SUM('[2]様式２償還'!L14,'[2]様式2現物'!L14)</f>
        <v>40</v>
      </c>
      <c r="M14" s="211">
        <f>SUM('[2]様式２償還'!M14,'[2]様式2現物'!M14)</f>
        <v>23</v>
      </c>
      <c r="N14" s="212">
        <f>SUM('[2]様式２償還'!N14,'[2]様式2現物'!N14)</f>
        <v>25</v>
      </c>
      <c r="O14" s="204">
        <f t="shared" si="3"/>
        <v>188</v>
      </c>
      <c r="P14" s="208">
        <f t="shared" si="4"/>
        <v>242</v>
      </c>
    </row>
    <row r="15" spans="3:16" ht="17.25" customHeight="1">
      <c r="C15" s="201"/>
      <c r="D15" s="209"/>
      <c r="E15" s="210" t="s">
        <v>129</v>
      </c>
      <c r="F15" s="211">
        <f>SUM('[2]様式２償還'!F15,'[2]様式2現物'!F15)</f>
        <v>239</v>
      </c>
      <c r="G15" s="212">
        <f>SUM('[2]様式２償還'!G15,'[2]様式2現物'!G15)</f>
        <v>443</v>
      </c>
      <c r="H15" s="206">
        <f t="shared" si="2"/>
        <v>682</v>
      </c>
      <c r="I15" s="213">
        <f>SUM('[2]様式２償還'!I15,'[2]様式2現物'!I15)</f>
        <v>0</v>
      </c>
      <c r="J15" s="212">
        <f>SUM('[2]様式２償還'!J15,'[2]様式2現物'!J15)</f>
        <v>1107</v>
      </c>
      <c r="K15" s="211">
        <f>SUM('[2]様式２償還'!K15,'[2]様式2現物'!K15)</f>
        <v>915</v>
      </c>
      <c r="L15" s="211">
        <f>SUM('[2]様式２償還'!L15,'[2]様式2現物'!L15)</f>
        <v>1031</v>
      </c>
      <c r="M15" s="211">
        <f>SUM('[2]様式２償還'!M15,'[2]様式2現物'!M15)</f>
        <v>779</v>
      </c>
      <c r="N15" s="212">
        <f>SUM('[2]様式２償還'!N15,'[2]様式2現物'!N15)</f>
        <v>843</v>
      </c>
      <c r="O15" s="204">
        <f t="shared" si="3"/>
        <v>4675</v>
      </c>
      <c r="P15" s="208">
        <f t="shared" si="4"/>
        <v>5357</v>
      </c>
    </row>
    <row r="16" spans="3:16" ht="17.25" customHeight="1">
      <c r="C16" s="201"/>
      <c r="D16" s="202" t="s">
        <v>94</v>
      </c>
      <c r="E16" s="214"/>
      <c r="F16" s="204">
        <f>SUM(F17:F18)</f>
        <v>433</v>
      </c>
      <c r="G16" s="205">
        <f aca="true" t="shared" si="5" ref="G16:O16">SUM(G17:G18)</f>
        <v>508</v>
      </c>
      <c r="H16" s="206">
        <f t="shared" si="5"/>
        <v>941</v>
      </c>
      <c r="I16" s="207">
        <f t="shared" si="5"/>
        <v>0</v>
      </c>
      <c r="J16" s="205">
        <f t="shared" si="5"/>
        <v>1552</v>
      </c>
      <c r="K16" s="204">
        <f t="shared" si="5"/>
        <v>874</v>
      </c>
      <c r="L16" s="204">
        <f t="shared" si="5"/>
        <v>764</v>
      </c>
      <c r="M16" s="204">
        <f t="shared" si="5"/>
        <v>311</v>
      </c>
      <c r="N16" s="205">
        <f t="shared" si="5"/>
        <v>208</v>
      </c>
      <c r="O16" s="204">
        <f t="shared" si="5"/>
        <v>3709</v>
      </c>
      <c r="P16" s="208">
        <f>SUM(P17:P18)</f>
        <v>4650</v>
      </c>
    </row>
    <row r="17" spans="3:16" ht="17.25" customHeight="1">
      <c r="C17" s="201"/>
      <c r="D17" s="209"/>
      <c r="E17" s="215" t="s">
        <v>130</v>
      </c>
      <c r="F17" s="211">
        <f>SUM('[2]様式２償還'!F17,'[2]様式2現物'!F17)</f>
        <v>203</v>
      </c>
      <c r="G17" s="212">
        <f>SUM('[2]様式２償還'!G17,'[2]様式2現物'!G17)</f>
        <v>219</v>
      </c>
      <c r="H17" s="206">
        <f t="shared" si="2"/>
        <v>422</v>
      </c>
      <c r="I17" s="213">
        <f>SUM('[2]様式２償還'!I17,'[2]様式2現物'!I17)</f>
        <v>0</v>
      </c>
      <c r="J17" s="212">
        <f>SUM('[2]様式２償還'!J17,'[2]様式2現物'!J17)</f>
        <v>1132</v>
      </c>
      <c r="K17" s="211">
        <f>SUM('[2]様式２償還'!K17,'[2]様式2現物'!K17)</f>
        <v>639</v>
      </c>
      <c r="L17" s="211">
        <f>SUM('[2]様式２償還'!L17,'[2]様式2現物'!L17)</f>
        <v>544</v>
      </c>
      <c r="M17" s="211">
        <f>SUM('[2]様式２償還'!M17,'[2]様式2現物'!M17)</f>
        <v>225</v>
      </c>
      <c r="N17" s="212">
        <f>SUM('[2]様式２償還'!N17,'[2]様式2現物'!N17)</f>
        <v>165</v>
      </c>
      <c r="O17" s="204">
        <f t="shared" si="3"/>
        <v>2705</v>
      </c>
      <c r="P17" s="208">
        <f t="shared" si="4"/>
        <v>3127</v>
      </c>
    </row>
    <row r="18" spans="3:16" ht="17.25" customHeight="1">
      <c r="C18" s="201"/>
      <c r="D18" s="209"/>
      <c r="E18" s="215" t="s">
        <v>131</v>
      </c>
      <c r="F18" s="211">
        <f>SUM('[2]様式２償還'!F18,'[2]様式2現物'!F18)</f>
        <v>230</v>
      </c>
      <c r="G18" s="212">
        <f>SUM('[2]様式２償還'!G18,'[2]様式2現物'!G18)</f>
        <v>289</v>
      </c>
      <c r="H18" s="206">
        <f t="shared" si="2"/>
        <v>519</v>
      </c>
      <c r="I18" s="213">
        <f>SUM('[2]様式２償還'!I18,'[2]様式2現物'!I18)</f>
        <v>0</v>
      </c>
      <c r="J18" s="212">
        <f>SUM('[2]様式２償還'!J18,'[2]様式2現物'!J18)</f>
        <v>420</v>
      </c>
      <c r="K18" s="211">
        <f>SUM('[2]様式２償還'!K18,'[2]様式2現物'!K18)</f>
        <v>235</v>
      </c>
      <c r="L18" s="211">
        <f>SUM('[2]様式２償還'!L18,'[2]様式2現物'!L18)</f>
        <v>220</v>
      </c>
      <c r="M18" s="211">
        <f>SUM('[2]様式２償還'!M18,'[2]様式2現物'!M18)</f>
        <v>86</v>
      </c>
      <c r="N18" s="212">
        <f>SUM('[2]様式２償還'!N18,'[2]様式2現物'!N18)</f>
        <v>43</v>
      </c>
      <c r="O18" s="204">
        <f t="shared" si="3"/>
        <v>1004</v>
      </c>
      <c r="P18" s="208">
        <f t="shared" si="4"/>
        <v>1523</v>
      </c>
    </row>
    <row r="19" spans="3:16" ht="17.25" customHeight="1">
      <c r="C19" s="201"/>
      <c r="D19" s="202" t="s">
        <v>95</v>
      </c>
      <c r="E19" s="203"/>
      <c r="F19" s="204">
        <f>SUM(F20:F22)</f>
        <v>8</v>
      </c>
      <c r="G19" s="205">
        <f aca="true" t="shared" si="6" ref="G19:P19">SUM(G20:G22)</f>
        <v>28</v>
      </c>
      <c r="H19" s="206">
        <f t="shared" si="6"/>
        <v>36</v>
      </c>
      <c r="I19" s="207">
        <f t="shared" si="6"/>
        <v>0</v>
      </c>
      <c r="J19" s="205">
        <f t="shared" si="6"/>
        <v>190</v>
      </c>
      <c r="K19" s="204">
        <f t="shared" si="6"/>
        <v>207</v>
      </c>
      <c r="L19" s="204">
        <f t="shared" si="6"/>
        <v>303</v>
      </c>
      <c r="M19" s="204">
        <f t="shared" si="6"/>
        <v>156</v>
      </c>
      <c r="N19" s="205">
        <f t="shared" si="6"/>
        <v>111</v>
      </c>
      <c r="O19" s="204">
        <f t="shared" si="6"/>
        <v>967</v>
      </c>
      <c r="P19" s="208">
        <f t="shared" si="6"/>
        <v>1003</v>
      </c>
    </row>
    <row r="20" spans="3:16" ht="17.25" customHeight="1">
      <c r="C20" s="201"/>
      <c r="D20" s="209"/>
      <c r="E20" s="210" t="s">
        <v>132</v>
      </c>
      <c r="F20" s="211">
        <f>SUM('[2]様式２償還'!F20,'[2]様式2現物'!F20)</f>
        <v>8</v>
      </c>
      <c r="G20" s="212">
        <f>SUM('[2]様式２償還'!G20,'[2]様式2現物'!G20)</f>
        <v>24</v>
      </c>
      <c r="H20" s="206">
        <f t="shared" si="2"/>
        <v>32</v>
      </c>
      <c r="I20" s="213">
        <f>SUM('[2]様式２償還'!I20,'[2]様式2現物'!I20)</f>
        <v>0</v>
      </c>
      <c r="J20" s="212">
        <f>SUM('[2]様式２償還'!J20,'[2]様式2現物'!J20)</f>
        <v>176</v>
      </c>
      <c r="K20" s="211">
        <f>SUM('[2]様式２償還'!K20,'[2]様式2現物'!K20)</f>
        <v>190</v>
      </c>
      <c r="L20" s="211">
        <f>SUM('[2]様式２償還'!L20,'[2]様式2現物'!L20)</f>
        <v>280</v>
      </c>
      <c r="M20" s="211">
        <f>SUM('[2]様式２償還'!M20,'[2]様式2現物'!M20)</f>
        <v>130</v>
      </c>
      <c r="N20" s="212">
        <f>SUM('[2]様式２償還'!N20,'[2]様式2現物'!N20)</f>
        <v>92</v>
      </c>
      <c r="O20" s="204">
        <f t="shared" si="3"/>
        <v>868</v>
      </c>
      <c r="P20" s="208">
        <f t="shared" si="4"/>
        <v>900</v>
      </c>
    </row>
    <row r="21" spans="3:16" ht="24.75" customHeight="1">
      <c r="C21" s="201"/>
      <c r="D21" s="209"/>
      <c r="E21" s="216" t="s">
        <v>133</v>
      </c>
      <c r="F21" s="211">
        <f>SUM('[2]様式２償還'!F21,'[2]様式2現物'!F21)</f>
        <v>0</v>
      </c>
      <c r="G21" s="212">
        <f>SUM('[2]様式２償還'!G21,'[2]様式2現物'!G21)</f>
        <v>4</v>
      </c>
      <c r="H21" s="206">
        <f t="shared" si="2"/>
        <v>4</v>
      </c>
      <c r="I21" s="213">
        <f>SUM('[2]様式２償還'!I21,'[2]様式2現物'!I21)</f>
        <v>0</v>
      </c>
      <c r="J21" s="212">
        <f>SUM('[2]様式２償還'!J21,'[2]様式2現物'!J21)</f>
        <v>14</v>
      </c>
      <c r="K21" s="211">
        <f>SUM('[2]様式２償還'!K21,'[2]様式2現物'!K21)</f>
        <v>16</v>
      </c>
      <c r="L21" s="211">
        <f>SUM('[2]様式２償還'!L21,'[2]様式2現物'!L21)</f>
        <v>23</v>
      </c>
      <c r="M21" s="211">
        <f>SUM('[2]様式２償還'!M21,'[2]様式2現物'!M21)</f>
        <v>26</v>
      </c>
      <c r="N21" s="212">
        <f>SUM('[2]様式２償還'!N21,'[2]様式2現物'!N21)</f>
        <v>17</v>
      </c>
      <c r="O21" s="204">
        <f t="shared" si="3"/>
        <v>96</v>
      </c>
      <c r="P21" s="208">
        <f t="shared" si="4"/>
        <v>100</v>
      </c>
    </row>
    <row r="22" spans="3:16" ht="24.75" customHeight="1">
      <c r="C22" s="201"/>
      <c r="D22" s="215"/>
      <c r="E22" s="216" t="s">
        <v>134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1</v>
      </c>
      <c r="L22" s="211">
        <f>SUM('[2]様式２償還'!L22,'[2]様式2現物'!L22)</f>
        <v>0</v>
      </c>
      <c r="M22" s="211">
        <f>SUM('[2]様式２償還'!M22,'[2]様式2現物'!M22)</f>
        <v>0</v>
      </c>
      <c r="N22" s="212">
        <f>SUM('[2]様式２償還'!N22,'[2]様式2現物'!N22)</f>
        <v>2</v>
      </c>
      <c r="O22" s="204">
        <f t="shared" si="3"/>
        <v>3</v>
      </c>
      <c r="P22" s="208">
        <f t="shared" si="4"/>
        <v>3</v>
      </c>
    </row>
    <row r="23" spans="3:16" ht="17.25" customHeight="1">
      <c r="C23" s="201"/>
      <c r="D23" s="202" t="s">
        <v>96</v>
      </c>
      <c r="E23" s="203"/>
      <c r="F23" s="204">
        <f>SUM(F24:F26)</f>
        <v>1002</v>
      </c>
      <c r="G23" s="205">
        <f aca="true" t="shared" si="7" ref="G23:P23">SUM(G24:G26)</f>
        <v>1213</v>
      </c>
      <c r="H23" s="206">
        <f t="shared" si="7"/>
        <v>2215</v>
      </c>
      <c r="I23" s="207">
        <f t="shared" si="7"/>
        <v>0</v>
      </c>
      <c r="J23" s="205">
        <f t="shared" si="7"/>
        <v>1792</v>
      </c>
      <c r="K23" s="204">
        <f t="shared" si="7"/>
        <v>1289</v>
      </c>
      <c r="L23" s="204">
        <f t="shared" si="7"/>
        <v>1188</v>
      </c>
      <c r="M23" s="204">
        <f t="shared" si="7"/>
        <v>675</v>
      </c>
      <c r="N23" s="205">
        <f t="shared" si="7"/>
        <v>631</v>
      </c>
      <c r="O23" s="204">
        <f t="shared" si="7"/>
        <v>5575</v>
      </c>
      <c r="P23" s="208">
        <f t="shared" si="7"/>
        <v>7790</v>
      </c>
    </row>
    <row r="24" spans="3:16" ht="17.25" customHeight="1">
      <c r="C24" s="201"/>
      <c r="D24" s="209"/>
      <c r="E24" s="217" t="s">
        <v>135</v>
      </c>
      <c r="F24" s="211">
        <f>SUM('[2]様式２償還'!F24,'[2]様式2現物'!F24)</f>
        <v>918</v>
      </c>
      <c r="G24" s="212">
        <f>SUM('[2]様式２償還'!G24,'[2]様式2現物'!G24)</f>
        <v>1165</v>
      </c>
      <c r="H24" s="206">
        <f t="shared" si="2"/>
        <v>2083</v>
      </c>
      <c r="I24" s="213">
        <f>SUM('[2]様式２償還'!I24,'[2]様式2現物'!I24)</f>
        <v>0</v>
      </c>
      <c r="J24" s="212">
        <f>SUM('[2]様式２償還'!J24,'[2]様式2現物'!J24)</f>
        <v>1725</v>
      </c>
      <c r="K24" s="211">
        <f>SUM('[2]様式２償還'!K24,'[2]様式2現物'!K24)</f>
        <v>1258</v>
      </c>
      <c r="L24" s="211">
        <f>SUM('[2]様式２償還'!L24,'[2]様式2現物'!L24)</f>
        <v>1149</v>
      </c>
      <c r="M24" s="211">
        <f>SUM('[2]様式２償還'!M24,'[2]様式2現物'!M24)</f>
        <v>654</v>
      </c>
      <c r="N24" s="212">
        <f>SUM('[2]様式２償還'!N24,'[2]様式2現物'!N24)</f>
        <v>622</v>
      </c>
      <c r="O24" s="204">
        <f t="shared" si="3"/>
        <v>5408</v>
      </c>
      <c r="P24" s="208">
        <f t="shared" si="4"/>
        <v>7491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41</v>
      </c>
      <c r="G25" s="212">
        <f>SUM('[2]様式２償還'!G25,'[2]様式2現物'!G25)</f>
        <v>25</v>
      </c>
      <c r="H25" s="206">
        <f t="shared" si="2"/>
        <v>66</v>
      </c>
      <c r="I25" s="213">
        <f>SUM('[2]様式２償還'!I25,'[2]様式2現物'!I25)</f>
        <v>0</v>
      </c>
      <c r="J25" s="212">
        <f>SUM('[2]様式２償還'!J25,'[2]様式2現物'!J25)</f>
        <v>41</v>
      </c>
      <c r="K25" s="211">
        <f>SUM('[2]様式２償還'!K25,'[2]様式2現物'!K25)</f>
        <v>18</v>
      </c>
      <c r="L25" s="211">
        <f>SUM('[2]様式２償還'!L25,'[2]様式2現物'!L25)</f>
        <v>21</v>
      </c>
      <c r="M25" s="211">
        <f>SUM('[2]様式２償還'!M25,'[2]様式2現物'!M25)</f>
        <v>14</v>
      </c>
      <c r="N25" s="212">
        <f>SUM('[2]様式２償還'!N25,'[2]様式2現物'!N25)</f>
        <v>6</v>
      </c>
      <c r="O25" s="204">
        <f t="shared" si="3"/>
        <v>100</v>
      </c>
      <c r="P25" s="208">
        <f t="shared" si="4"/>
        <v>166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43</v>
      </c>
      <c r="G26" s="212">
        <f>SUM('[2]様式２償還'!G26,'[2]様式2現物'!G26)</f>
        <v>23</v>
      </c>
      <c r="H26" s="206">
        <f t="shared" si="2"/>
        <v>66</v>
      </c>
      <c r="I26" s="213">
        <f>SUM('[2]様式２償還'!I26,'[2]様式2現物'!I26)</f>
        <v>0</v>
      </c>
      <c r="J26" s="212">
        <f>SUM('[2]様式２償還'!J26,'[2]様式2現物'!J26)</f>
        <v>26</v>
      </c>
      <c r="K26" s="211">
        <f>SUM('[2]様式２償還'!K26,'[2]様式2現物'!K26)</f>
        <v>13</v>
      </c>
      <c r="L26" s="211">
        <f>SUM('[2]様式２償還'!L26,'[2]様式2現物'!L26)</f>
        <v>18</v>
      </c>
      <c r="M26" s="211">
        <f>SUM('[2]様式２償還'!M26,'[2]様式2現物'!M26)</f>
        <v>7</v>
      </c>
      <c r="N26" s="212">
        <f>SUM('[2]様式２償還'!N26,'[2]様式2現物'!N26)</f>
        <v>3</v>
      </c>
      <c r="O26" s="204">
        <f t="shared" si="3"/>
        <v>67</v>
      </c>
      <c r="P26" s="208">
        <f t="shared" si="4"/>
        <v>133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104</v>
      </c>
      <c r="G27" s="212">
        <f>SUM('[2]様式２償還'!G27,'[2]様式2現物'!G27)</f>
        <v>142</v>
      </c>
      <c r="H27" s="206">
        <f t="shared" si="2"/>
        <v>246</v>
      </c>
      <c r="I27" s="213">
        <f>SUM('[2]様式２償還'!I27,'[2]様式2現物'!I27)</f>
        <v>0</v>
      </c>
      <c r="J27" s="212">
        <f>SUM('[2]様式２償還'!J27,'[2]様式2現物'!J27)</f>
        <v>260</v>
      </c>
      <c r="K27" s="211">
        <f>SUM('[2]様式２償還'!K27,'[2]様式2現物'!K27)</f>
        <v>188</v>
      </c>
      <c r="L27" s="211">
        <f>SUM('[2]様式２償還'!L27,'[2]様式2現物'!L27)</f>
        <v>177</v>
      </c>
      <c r="M27" s="211">
        <f>SUM('[2]様式２償還'!M27,'[2]様式2現物'!M27)</f>
        <v>139</v>
      </c>
      <c r="N27" s="212">
        <f>SUM('[2]様式２償還'!N27,'[2]様式2現物'!N27)</f>
        <v>126</v>
      </c>
      <c r="O27" s="204">
        <f t="shared" si="3"/>
        <v>890</v>
      </c>
      <c r="P27" s="208">
        <f t="shared" si="4"/>
        <v>1136</v>
      </c>
    </row>
    <row r="28" spans="3:16" ht="17.25" customHeight="1">
      <c r="C28" s="221"/>
      <c r="D28" s="222" t="s">
        <v>136</v>
      </c>
      <c r="E28" s="223"/>
      <c r="F28" s="307">
        <f>SUM('[2]様式２償還'!F28,'[2]様式2現物'!F28)</f>
        <v>1472</v>
      </c>
      <c r="G28" s="308">
        <f>SUM('[2]様式２償還'!G28,'[2]様式2現物'!G28)</f>
        <v>1645</v>
      </c>
      <c r="H28" s="224">
        <f t="shared" si="2"/>
        <v>3117</v>
      </c>
      <c r="I28" s="309">
        <f>SUM('[2]様式２償還'!I28,'[2]様式2現物'!I28)</f>
        <v>0</v>
      </c>
      <c r="J28" s="308">
        <f>SUM('[2]様式２償還'!J28,'[2]様式2現物'!J28)</f>
        <v>3006</v>
      </c>
      <c r="K28" s="307">
        <f>SUM('[2]様式２償還'!K28,'[2]様式2現物'!K28)</f>
        <v>1667</v>
      </c>
      <c r="L28" s="307">
        <f>SUM('[2]様式２償還'!L28,'[2]様式2現物'!L28)</f>
        <v>1395</v>
      </c>
      <c r="M28" s="307">
        <f>SUM('[2]様式２償還'!M28,'[2]様式2現物'!M28)</f>
        <v>669</v>
      </c>
      <c r="N28" s="308">
        <f>SUM('[2]様式２償還'!N28,'[2]様式2現物'!N28)</f>
        <v>605</v>
      </c>
      <c r="O28" s="224">
        <f t="shared" si="3"/>
        <v>7342</v>
      </c>
      <c r="P28" s="225">
        <f t="shared" si="4"/>
        <v>10459</v>
      </c>
    </row>
    <row r="29" spans="3:16" ht="17.25" customHeight="1">
      <c r="C29" s="194" t="s">
        <v>100</v>
      </c>
      <c r="D29" s="226"/>
      <c r="E29" s="227"/>
      <c r="F29" s="196">
        <f>SUM(F30:F38)</f>
        <v>4</v>
      </c>
      <c r="G29" s="197">
        <f aca="true" t="shared" si="8" ref="G29:N29">SUM(G30:G38)</f>
        <v>21</v>
      </c>
      <c r="H29" s="198">
        <f>SUM(H30:H38)</f>
        <v>25</v>
      </c>
      <c r="I29" s="199">
        <f t="shared" si="8"/>
        <v>0</v>
      </c>
      <c r="J29" s="197">
        <f t="shared" si="8"/>
        <v>866</v>
      </c>
      <c r="K29" s="196">
        <f t="shared" si="8"/>
        <v>530</v>
      </c>
      <c r="L29" s="196">
        <f t="shared" si="8"/>
        <v>562</v>
      </c>
      <c r="M29" s="196">
        <f t="shared" si="8"/>
        <v>247</v>
      </c>
      <c r="N29" s="197">
        <f t="shared" si="8"/>
        <v>171</v>
      </c>
      <c r="O29" s="196">
        <f>SUM(O30:O38)</f>
        <v>2376</v>
      </c>
      <c r="P29" s="200">
        <f>SUM(P30:P38)</f>
        <v>2401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>SUM(F30:G30)</f>
        <v>0</v>
      </c>
      <c r="I30" s="213">
        <f>SUM('[2]様式２償還'!I30,'[2]様式2現物'!I30)</f>
        <v>0</v>
      </c>
      <c r="J30" s="212">
        <f>SUM('[2]様式２償還'!J30,'[2]様式2現物'!J30)</f>
        <v>20</v>
      </c>
      <c r="K30" s="211">
        <f>SUM('[2]様式２償還'!K30,'[2]様式2現物'!K30)</f>
        <v>8</v>
      </c>
      <c r="L30" s="211">
        <f>SUM('[2]様式２償還'!L30,'[2]様式2現物'!L30)</f>
        <v>13</v>
      </c>
      <c r="M30" s="211">
        <f>SUM('[2]様式２償還'!M30,'[2]様式2現物'!M30)</f>
        <v>7</v>
      </c>
      <c r="N30" s="212">
        <f>SUM('[2]様式２償還'!N30,'[2]様式2現物'!N30)</f>
        <v>2</v>
      </c>
      <c r="O30" s="204">
        <f>SUM(I30:N30)</f>
        <v>50</v>
      </c>
      <c r="P30" s="208">
        <f>H30+O30</f>
        <v>50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137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707</v>
      </c>
      <c r="K32" s="211">
        <f>SUM('[2]様式２償還'!K32,'[2]様式2現物'!K32)</f>
        <v>380</v>
      </c>
      <c r="L32" s="211">
        <f>SUM('[2]様式２償還'!L32,'[2]様式2現物'!L32)</f>
        <v>356</v>
      </c>
      <c r="M32" s="211">
        <f>SUM('[2]様式２償還'!M32,'[2]様式2現物'!M32)</f>
        <v>128</v>
      </c>
      <c r="N32" s="212">
        <f>SUM('[2]様式２償還'!N32,'[2]様式2現物'!N32)</f>
        <v>84</v>
      </c>
      <c r="O32" s="204">
        <f t="shared" si="3"/>
        <v>1655</v>
      </c>
      <c r="P32" s="208">
        <f t="shared" si="4"/>
        <v>1655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2</v>
      </c>
      <c r="G33" s="212">
        <f>SUM('[2]様式２償還'!G33,'[2]様式2現物'!G33)</f>
        <v>9</v>
      </c>
      <c r="H33" s="206">
        <f t="shared" si="2"/>
        <v>11</v>
      </c>
      <c r="I33" s="213">
        <f>SUM('[2]様式２償還'!I33,'[2]様式2現物'!I33)</f>
        <v>0</v>
      </c>
      <c r="J33" s="212">
        <f>SUM('[2]様式２償還'!J33,'[2]様式2現物'!J33)</f>
        <v>47</v>
      </c>
      <c r="K33" s="211">
        <f>SUM('[2]様式２償還'!K33,'[2]様式2現物'!K33)</f>
        <v>38</v>
      </c>
      <c r="L33" s="211">
        <f>SUM('[2]様式２償還'!L33,'[2]様式2現物'!L33)</f>
        <v>67</v>
      </c>
      <c r="M33" s="211">
        <f>SUM('[2]様式２償還'!M33,'[2]様式2現物'!M33)</f>
        <v>36</v>
      </c>
      <c r="N33" s="212">
        <f>SUM('[2]様式２償還'!N33,'[2]様式2現物'!N33)</f>
        <v>26</v>
      </c>
      <c r="O33" s="204">
        <f t="shared" si="3"/>
        <v>214</v>
      </c>
      <c r="P33" s="208">
        <f t="shared" si="4"/>
        <v>225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2</v>
      </c>
      <c r="G34" s="212">
        <f>SUM('[2]様式２償還'!G34,'[2]様式2現物'!G34)</f>
        <v>5</v>
      </c>
      <c r="H34" s="206">
        <f t="shared" si="2"/>
        <v>7</v>
      </c>
      <c r="I34" s="213">
        <f>SUM('[2]様式２償還'!I34,'[2]様式2現物'!I34)</f>
        <v>0</v>
      </c>
      <c r="J34" s="212">
        <f>SUM('[2]様式２償還'!J34,'[2]様式2現物'!J34)</f>
        <v>17</v>
      </c>
      <c r="K34" s="211">
        <f>SUM('[2]様式２償還'!K34,'[2]様式2現物'!K34)</f>
        <v>15</v>
      </c>
      <c r="L34" s="211">
        <f>SUM('[2]様式２償還'!L34,'[2]様式2現物'!L34)</f>
        <v>13</v>
      </c>
      <c r="M34" s="211">
        <f>SUM('[2]様式２償還'!M34,'[2]様式2現物'!M34)</f>
        <v>14</v>
      </c>
      <c r="N34" s="212">
        <f>SUM('[2]様式２償還'!N34,'[2]様式2現物'!N34)</f>
        <v>6</v>
      </c>
      <c r="O34" s="204">
        <f t="shared" si="3"/>
        <v>65</v>
      </c>
      <c r="P34" s="208">
        <f t="shared" si="4"/>
        <v>72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7</v>
      </c>
      <c r="H35" s="206">
        <f t="shared" si="2"/>
        <v>7</v>
      </c>
      <c r="I35" s="213">
        <f>SUM('[2]様式２償還'!I35,'[2]様式2現物'!I35)</f>
        <v>0</v>
      </c>
      <c r="J35" s="212">
        <f>SUM('[2]様式２償還'!J35,'[2]様式2現物'!J35)</f>
        <v>74</v>
      </c>
      <c r="K35" s="211">
        <f>SUM('[2]様式２償還'!K35,'[2]様式2現物'!K35)</f>
        <v>88</v>
      </c>
      <c r="L35" s="211">
        <f>SUM('[2]様式２償還'!L35,'[2]様式2現物'!L35)</f>
        <v>101</v>
      </c>
      <c r="M35" s="211">
        <f>SUM('[2]様式２償還'!M35,'[2]様式2現物'!M35)</f>
        <v>46</v>
      </c>
      <c r="N35" s="212">
        <f>SUM('[2]様式２償還'!N35,'[2]様式2現物'!N35)</f>
        <v>31</v>
      </c>
      <c r="O35" s="204">
        <f t="shared" si="3"/>
        <v>340</v>
      </c>
      <c r="P35" s="208">
        <f t="shared" si="4"/>
        <v>347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58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1</v>
      </c>
      <c r="L37" s="211">
        <f>SUM('[2]様式２償還'!L37,'[2]様式2現物'!L37)</f>
        <v>12</v>
      </c>
      <c r="M37" s="211">
        <f>SUM('[2]様式２償還'!M37,'[2]様式2現物'!M37)</f>
        <v>16</v>
      </c>
      <c r="N37" s="212">
        <f>SUM('[2]様式２償還'!N37,'[2]様式2現物'!N37)</f>
        <v>22</v>
      </c>
      <c r="O37" s="204">
        <f t="shared" si="3"/>
        <v>52</v>
      </c>
      <c r="P37" s="208">
        <f t="shared" si="4"/>
        <v>52</v>
      </c>
    </row>
    <row r="38" spans="3:16" ht="17.25" customHeight="1">
      <c r="C38" s="228"/>
      <c r="D38" s="229" t="s">
        <v>138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82">
        <f t="shared" si="3"/>
        <v>0</v>
      </c>
      <c r="P38" s="225">
        <f t="shared" si="4"/>
        <v>0</v>
      </c>
    </row>
    <row r="39" spans="3:16" ht="17.25" customHeight="1">
      <c r="C39" s="201" t="s">
        <v>139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162</v>
      </c>
      <c r="K39" s="196">
        <f t="shared" si="9"/>
        <v>257</v>
      </c>
      <c r="L39" s="196">
        <f t="shared" si="9"/>
        <v>809</v>
      </c>
      <c r="M39" s="196">
        <f t="shared" si="9"/>
        <v>707</v>
      </c>
      <c r="N39" s="197">
        <f t="shared" si="9"/>
        <v>675</v>
      </c>
      <c r="O39" s="196">
        <f t="shared" si="9"/>
        <v>2610</v>
      </c>
      <c r="P39" s="200">
        <f t="shared" si="9"/>
        <v>2610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17</v>
      </c>
      <c r="K40" s="211">
        <f>SUM('[2]様式２償還'!K40,'[2]様式2現物'!K40)</f>
        <v>69</v>
      </c>
      <c r="L40" s="211">
        <f>SUM('[2]様式２償還'!L40,'[2]様式2現物'!L40)</f>
        <v>548</v>
      </c>
      <c r="M40" s="211">
        <f>SUM('[2]様式２償還'!M40,'[2]様式2現物'!M40)</f>
        <v>500</v>
      </c>
      <c r="N40" s="212">
        <f>SUM('[2]様式２償還'!N40,'[2]様式2現物'!N40)</f>
        <v>452</v>
      </c>
      <c r="O40" s="204">
        <f t="shared" si="3"/>
        <v>1586</v>
      </c>
      <c r="P40" s="208">
        <f t="shared" si="4"/>
        <v>1586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145</v>
      </c>
      <c r="K41" s="211">
        <f>SUM('[2]様式２償還'!K41,'[2]様式2現物'!K41)</f>
        <v>187</v>
      </c>
      <c r="L41" s="211">
        <f>SUM('[2]様式２償還'!L41,'[2]様式2現物'!L41)</f>
        <v>258</v>
      </c>
      <c r="M41" s="211">
        <f>SUM('[2]様式２償還'!M41,'[2]様式2現物'!M41)</f>
        <v>187</v>
      </c>
      <c r="N41" s="212">
        <f>SUM('[2]様式２償還'!N41,'[2]様式2現物'!N41)</f>
        <v>166</v>
      </c>
      <c r="O41" s="204">
        <f t="shared" si="3"/>
        <v>943</v>
      </c>
      <c r="P41" s="208">
        <f t="shared" si="4"/>
        <v>943</v>
      </c>
    </row>
    <row r="42" spans="3:16" ht="17.25" customHeight="1">
      <c r="C42" s="201"/>
      <c r="D42" s="230" t="s">
        <v>108</v>
      </c>
      <c r="E42" s="230"/>
      <c r="F42" s="310">
        <f>SUM('[2]様式２償還'!F42,'[2]様式2現物'!F42)</f>
        <v>0</v>
      </c>
      <c r="G42" s="311">
        <f>SUM('[2]様式２償還'!G42,'[2]様式2現物'!G42)</f>
        <v>0</v>
      </c>
      <c r="H42" s="231">
        <f>SUM(F42:G42)</f>
        <v>0</v>
      </c>
      <c r="I42" s="213">
        <f>SUM('[2]様式２償還'!I42,'[2]様式2現物'!I42)</f>
        <v>0</v>
      </c>
      <c r="J42" s="312">
        <f>SUM('[2]様式２償還'!J42,'[2]様式2現物'!J42)</f>
        <v>0</v>
      </c>
      <c r="K42" s="313">
        <f>SUM('[2]様式２償還'!K42,'[2]様式2現物'!K42)</f>
        <v>1</v>
      </c>
      <c r="L42" s="313">
        <f>SUM('[2]様式２償還'!L42,'[2]様式2現物'!L42)</f>
        <v>3</v>
      </c>
      <c r="M42" s="313">
        <f>SUM('[2]様式２償還'!M42,'[2]様式2現物'!M42)</f>
        <v>20</v>
      </c>
      <c r="N42" s="312">
        <f>SUM('[2]様式２償還'!N42,'[2]様式2現物'!N42)</f>
        <v>57</v>
      </c>
      <c r="O42" s="232">
        <f t="shared" si="3"/>
        <v>81</v>
      </c>
      <c r="P42" s="233">
        <f t="shared" si="4"/>
        <v>81</v>
      </c>
    </row>
    <row r="43" spans="3:16" ht="17.25" customHeight="1" thickBot="1">
      <c r="C43" s="234" t="s">
        <v>140</v>
      </c>
      <c r="D43" s="235"/>
      <c r="E43" s="235"/>
      <c r="F43" s="236">
        <f>F9+F29+F39</f>
        <v>3734</v>
      </c>
      <c r="G43" s="237">
        <f aca="true" t="shared" si="10" ref="G43:P43">G9+G29+G39</f>
        <v>4586</v>
      </c>
      <c r="H43" s="238">
        <f t="shared" si="10"/>
        <v>8320</v>
      </c>
      <c r="I43" s="239">
        <f t="shared" si="10"/>
        <v>0</v>
      </c>
      <c r="J43" s="237">
        <f t="shared" si="10"/>
        <v>11328</v>
      </c>
      <c r="K43" s="236">
        <f t="shared" si="10"/>
        <v>7396</v>
      </c>
      <c r="L43" s="236">
        <f t="shared" si="10"/>
        <v>7608</v>
      </c>
      <c r="M43" s="236">
        <f t="shared" si="10"/>
        <v>4601</v>
      </c>
      <c r="N43" s="237">
        <f t="shared" si="10"/>
        <v>4534</v>
      </c>
      <c r="O43" s="236">
        <f t="shared" si="10"/>
        <v>35467</v>
      </c>
      <c r="P43" s="240">
        <f t="shared" si="10"/>
        <v>43787</v>
      </c>
    </row>
    <row r="45" ht="13.5">
      <c r="B45" s="177" t="s">
        <v>62</v>
      </c>
    </row>
    <row r="47" spans="2:8" ht="13.5">
      <c r="B47" s="177" t="s">
        <v>91</v>
      </c>
      <c r="H47" s="178" t="s">
        <v>118</v>
      </c>
    </row>
    <row r="48" spans="3:17" ht="13.5">
      <c r="C48" s="177" t="s">
        <v>141</v>
      </c>
      <c r="H48" s="179" t="str">
        <f>H4</f>
        <v>平成３０年３月月報（報告用）</v>
      </c>
      <c r="Q48" s="177"/>
    </row>
    <row r="49" spans="3:17" ht="13.5">
      <c r="C49" s="177" t="s">
        <v>142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143</v>
      </c>
      <c r="G52" s="190" t="s">
        <v>144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3946982</v>
      </c>
      <c r="G53" s="197">
        <f aca="true" t="shared" si="11" ref="G53:P53">G54+G60+G63+G67+G69+G70</f>
        <v>7373821</v>
      </c>
      <c r="H53" s="198">
        <f t="shared" si="11"/>
        <v>11320803</v>
      </c>
      <c r="I53" s="199">
        <f t="shared" si="11"/>
        <v>0</v>
      </c>
      <c r="J53" s="197">
        <f t="shared" si="11"/>
        <v>29062553</v>
      </c>
      <c r="K53" s="196">
        <f t="shared" si="11"/>
        <v>22706263</v>
      </c>
      <c r="L53" s="196">
        <f t="shared" si="11"/>
        <v>27074274</v>
      </c>
      <c r="M53" s="196">
        <f t="shared" si="11"/>
        <v>18169726</v>
      </c>
      <c r="N53" s="197">
        <f t="shared" si="11"/>
        <v>19745642</v>
      </c>
      <c r="O53" s="196">
        <f t="shared" si="11"/>
        <v>116758458</v>
      </c>
      <c r="P53" s="200">
        <f t="shared" si="11"/>
        <v>128079261</v>
      </c>
      <c r="Q53" s="177"/>
    </row>
    <row r="54" spans="3:17" ht="17.25" customHeight="1">
      <c r="C54" s="201"/>
      <c r="D54" s="202" t="s">
        <v>145</v>
      </c>
      <c r="E54" s="203"/>
      <c r="F54" s="204">
        <f>SUM(F55:F59)</f>
        <v>1153648</v>
      </c>
      <c r="G54" s="205">
        <f aca="true" t="shared" si="12" ref="G54:P54">SUM(G55:G59)</f>
        <v>2083006</v>
      </c>
      <c r="H54" s="206">
        <f t="shared" si="12"/>
        <v>3236654</v>
      </c>
      <c r="I54" s="207">
        <f t="shared" si="12"/>
        <v>0</v>
      </c>
      <c r="J54" s="205">
        <f t="shared" si="12"/>
        <v>9873461</v>
      </c>
      <c r="K54" s="204">
        <f t="shared" si="12"/>
        <v>8625402</v>
      </c>
      <c r="L54" s="204">
        <f t="shared" si="12"/>
        <v>10706799</v>
      </c>
      <c r="M54" s="204">
        <f t="shared" si="12"/>
        <v>8510576</v>
      </c>
      <c r="N54" s="205">
        <f t="shared" si="12"/>
        <v>11134137</v>
      </c>
      <c r="O54" s="204">
        <f t="shared" si="12"/>
        <v>48850375</v>
      </c>
      <c r="P54" s="208">
        <f t="shared" si="12"/>
        <v>52087029</v>
      </c>
      <c r="Q54" s="177"/>
    </row>
    <row r="55" spans="3:17" ht="17.25" customHeight="1">
      <c r="C55" s="201"/>
      <c r="D55" s="209"/>
      <c r="E55" s="210" t="s">
        <v>146</v>
      </c>
      <c r="F55" s="211">
        <f>SUM('[2]様式２償還'!F55,'[2]様式2現物'!F55)</f>
        <v>416830</v>
      </c>
      <c r="G55" s="212">
        <f>SUM('[2]様式２償還'!G55,'[2]様式2現物'!G55)</f>
        <v>393093</v>
      </c>
      <c r="H55" s="206">
        <f aca="true" t="shared" si="13" ref="H55:H70">SUM(F55:G55)</f>
        <v>809923</v>
      </c>
      <c r="I55" s="213">
        <f>SUM('[2]様式２償還'!I55,'[2]様式2現物'!I55)</f>
        <v>0</v>
      </c>
      <c r="J55" s="212">
        <f>SUM('[2]様式２償還'!J55,'[2]様式2現物'!J55)</f>
        <v>6089977</v>
      </c>
      <c r="K55" s="211">
        <f>SUM('[2]様式２償還'!K55,'[2]様式2現物'!K55)</f>
        <v>5822183</v>
      </c>
      <c r="L55" s="211">
        <f>SUM('[2]様式２償還'!L55,'[2]様式2現物'!L55)</f>
        <v>7562754</v>
      </c>
      <c r="M55" s="211">
        <f>SUM('[2]様式２償還'!M55,'[2]様式2現物'!M55)</f>
        <v>6012587</v>
      </c>
      <c r="N55" s="212">
        <f>SUM('[2]様式２償還'!N55,'[2]様式2現物'!N55)</f>
        <v>7268361</v>
      </c>
      <c r="O55" s="204">
        <f aca="true" t="shared" si="14" ref="O55:O84">SUM(I55:N55)</f>
        <v>32755862</v>
      </c>
      <c r="P55" s="208">
        <f aca="true" t="shared" si="15" ref="P55:P84">H55+O55</f>
        <v>33565785</v>
      </c>
      <c r="Q55" s="177"/>
    </row>
    <row r="56" spans="3:17" ht="17.25" customHeight="1">
      <c r="C56" s="201"/>
      <c r="D56" s="209"/>
      <c r="E56" s="210" t="s">
        <v>147</v>
      </c>
      <c r="F56" s="211">
        <f>SUM('[2]様式２償還'!F56,'[2]様式2現物'!F56)</f>
        <v>0</v>
      </c>
      <c r="G56" s="212">
        <f>SUM('[2]様式２償還'!G56,'[2]様式2現物'!G56)</f>
        <v>5294</v>
      </c>
      <c r="H56" s="206">
        <f t="shared" si="13"/>
        <v>5294</v>
      </c>
      <c r="I56" s="213">
        <f>SUM('[2]様式２償還'!I56,'[2]様式2現物'!I56)</f>
        <v>0</v>
      </c>
      <c r="J56" s="212">
        <f>SUM('[2]様式２償還'!J56,'[2]様式2現物'!J56)</f>
        <v>20459</v>
      </c>
      <c r="K56" s="211">
        <f>SUM('[2]様式２償還'!K56,'[2]様式2現物'!K56)</f>
        <v>44445</v>
      </c>
      <c r="L56" s="211">
        <f>SUM('[2]様式２償還'!L56,'[2]様式2現物'!L56)</f>
        <v>119826</v>
      </c>
      <c r="M56" s="211">
        <f>SUM('[2]様式２償還'!M56,'[2]様式2現物'!M56)</f>
        <v>364036</v>
      </c>
      <c r="N56" s="212">
        <f>SUM('[2]様式２償還'!N56,'[2]様式2現物'!N56)</f>
        <v>932812</v>
      </c>
      <c r="O56" s="204">
        <f t="shared" si="14"/>
        <v>1481578</v>
      </c>
      <c r="P56" s="208">
        <f t="shared" si="15"/>
        <v>1486872</v>
      </c>
      <c r="Q56" s="177"/>
    </row>
    <row r="57" spans="3:17" ht="17.25" customHeight="1">
      <c r="C57" s="201"/>
      <c r="D57" s="209"/>
      <c r="E57" s="210" t="s">
        <v>148</v>
      </c>
      <c r="F57" s="211">
        <f>SUM('[2]様式２償還'!F57,'[2]様式2現物'!F57)</f>
        <v>517367</v>
      </c>
      <c r="G57" s="212">
        <f>SUM('[2]様式２償還'!G57,'[2]様式2現物'!G57)</f>
        <v>1211778</v>
      </c>
      <c r="H57" s="206">
        <f t="shared" si="13"/>
        <v>1729145</v>
      </c>
      <c r="I57" s="213">
        <f>SUM('[2]様式２償還'!I57,'[2]様式2現物'!I57)</f>
        <v>0</v>
      </c>
      <c r="J57" s="212">
        <f>SUM('[2]様式２償還'!J57,'[2]様式2現物'!J57)</f>
        <v>2679052</v>
      </c>
      <c r="K57" s="211">
        <f>SUM('[2]様式２償還'!K57,'[2]様式2現物'!K57)</f>
        <v>1850308</v>
      </c>
      <c r="L57" s="211">
        <f>SUM('[2]様式２償還'!L57,'[2]様式2現物'!L57)</f>
        <v>2027055</v>
      </c>
      <c r="M57" s="211">
        <f>SUM('[2]様式２償還'!M57,'[2]様式2現物'!M57)</f>
        <v>1406294</v>
      </c>
      <c r="N57" s="212">
        <f>SUM('[2]様式２償還'!N57,'[2]様式2現物'!N57)</f>
        <v>2135328</v>
      </c>
      <c r="O57" s="204">
        <f t="shared" si="14"/>
        <v>10098037</v>
      </c>
      <c r="P57" s="208">
        <f t="shared" si="15"/>
        <v>11827182</v>
      </c>
      <c r="Q57" s="177"/>
    </row>
    <row r="58" spans="3:17" ht="17.25" customHeight="1">
      <c r="C58" s="201"/>
      <c r="D58" s="209"/>
      <c r="E58" s="210" t="s">
        <v>149</v>
      </c>
      <c r="F58" s="211">
        <f>SUM('[2]様式２償還'!F58,'[2]様式2現物'!F58)</f>
        <v>41980</v>
      </c>
      <c r="G58" s="212">
        <f>SUM('[2]様式２償還'!G58,'[2]様式2現物'!G58)</f>
        <v>127318</v>
      </c>
      <c r="H58" s="206">
        <f t="shared" si="13"/>
        <v>169298</v>
      </c>
      <c r="I58" s="213">
        <f>SUM('[2]様式２償還'!I58,'[2]様式2現物'!I58)</f>
        <v>0</v>
      </c>
      <c r="J58" s="212">
        <f>SUM('[2]様式２償還'!J58,'[2]様式2現物'!J58)</f>
        <v>179478</v>
      </c>
      <c r="K58" s="211">
        <f>SUM('[2]様式２償還'!K58,'[2]様式2現物'!K58)</f>
        <v>163256</v>
      </c>
      <c r="L58" s="211">
        <f>SUM('[2]様式２償還'!L58,'[2]様式2現物'!L58)</f>
        <v>136282</v>
      </c>
      <c r="M58" s="211">
        <f>SUM('[2]様式２償還'!M58,'[2]様式2現物'!M58)</f>
        <v>59979</v>
      </c>
      <c r="N58" s="212">
        <f>SUM('[2]様式２償還'!N58,'[2]様式2現物'!N58)</f>
        <v>72584</v>
      </c>
      <c r="O58" s="204">
        <f t="shared" si="14"/>
        <v>611579</v>
      </c>
      <c r="P58" s="208">
        <f t="shared" si="15"/>
        <v>780877</v>
      </c>
      <c r="Q58" s="177"/>
    </row>
    <row r="59" spans="3:17" ht="17.25" customHeight="1">
      <c r="C59" s="201"/>
      <c r="D59" s="209"/>
      <c r="E59" s="210" t="s">
        <v>129</v>
      </c>
      <c r="F59" s="211">
        <f>SUM('[2]様式２償還'!F59,'[2]様式2現物'!F59)</f>
        <v>177471</v>
      </c>
      <c r="G59" s="212">
        <f>SUM('[2]様式２償還'!G59,'[2]様式2現物'!G59)</f>
        <v>345523</v>
      </c>
      <c r="H59" s="206">
        <f t="shared" si="13"/>
        <v>522994</v>
      </c>
      <c r="I59" s="213">
        <f>SUM('[2]様式２償還'!I59,'[2]様式2現物'!I59)</f>
        <v>0</v>
      </c>
      <c r="J59" s="212">
        <f>SUM('[2]様式２償還'!J59,'[2]様式2現物'!J59)</f>
        <v>904495</v>
      </c>
      <c r="K59" s="211">
        <f>SUM('[2]様式２償還'!K59,'[2]様式2現物'!K59)</f>
        <v>745210</v>
      </c>
      <c r="L59" s="211">
        <f>SUM('[2]様式２償還'!L59,'[2]様式2現物'!L59)</f>
        <v>860882</v>
      </c>
      <c r="M59" s="211">
        <f>SUM('[2]様式２償還'!M59,'[2]様式2現物'!M59)</f>
        <v>667680</v>
      </c>
      <c r="N59" s="212">
        <f>SUM('[2]様式２償還'!N59,'[2]様式2現物'!N59)</f>
        <v>725052</v>
      </c>
      <c r="O59" s="204">
        <f t="shared" si="14"/>
        <v>3903319</v>
      </c>
      <c r="P59" s="208">
        <f t="shared" si="15"/>
        <v>4426313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920817</v>
      </c>
      <c r="G60" s="205">
        <f aca="true" t="shared" si="16" ref="G60:P60">SUM(G61:G62)</f>
        <v>2075736</v>
      </c>
      <c r="H60" s="206">
        <f t="shared" si="16"/>
        <v>2996553</v>
      </c>
      <c r="I60" s="207">
        <f t="shared" si="16"/>
        <v>0</v>
      </c>
      <c r="J60" s="205">
        <f t="shared" si="16"/>
        <v>7916268</v>
      </c>
      <c r="K60" s="204">
        <f t="shared" si="16"/>
        <v>5321404</v>
      </c>
      <c r="L60" s="204">
        <f t="shared" si="16"/>
        <v>5699493</v>
      </c>
      <c r="M60" s="204">
        <f t="shared" si="16"/>
        <v>2567002</v>
      </c>
      <c r="N60" s="205">
        <f t="shared" si="16"/>
        <v>1854688</v>
      </c>
      <c r="O60" s="204">
        <f t="shared" si="16"/>
        <v>23358855</v>
      </c>
      <c r="P60" s="208">
        <f t="shared" si="16"/>
        <v>26355408</v>
      </c>
      <c r="Q60" s="177"/>
    </row>
    <row r="61" spans="3:17" ht="17.25" customHeight="1">
      <c r="C61" s="201"/>
      <c r="D61" s="209"/>
      <c r="E61" s="215" t="s">
        <v>130</v>
      </c>
      <c r="F61" s="211">
        <f>SUM('[2]様式２償還'!F61,'[2]様式2現物'!F61)</f>
        <v>408288</v>
      </c>
      <c r="G61" s="212">
        <f>SUM('[2]様式２償還'!G61,'[2]様式2現物'!G61)</f>
        <v>813787</v>
      </c>
      <c r="H61" s="206">
        <f t="shared" si="13"/>
        <v>1222075</v>
      </c>
      <c r="I61" s="213">
        <f>SUM('[2]様式２償還'!I61,'[2]様式2現物'!I61)</f>
        <v>0</v>
      </c>
      <c r="J61" s="212">
        <f>SUM('[2]様式２償還'!J61,'[2]様式2現物'!J61)</f>
        <v>5886341</v>
      </c>
      <c r="K61" s="211">
        <f>SUM('[2]様式２償還'!K61,'[2]様式2現物'!K61)</f>
        <v>4003490</v>
      </c>
      <c r="L61" s="211">
        <f>SUM('[2]様式２償還'!L61,'[2]様式2現物'!L61)</f>
        <v>4187015</v>
      </c>
      <c r="M61" s="211">
        <f>SUM('[2]様式２償還'!M61,'[2]様式2現物'!M61)</f>
        <v>1872630</v>
      </c>
      <c r="N61" s="212">
        <f>SUM('[2]様式２償還'!N61,'[2]様式2現物'!N61)</f>
        <v>1468255</v>
      </c>
      <c r="O61" s="204">
        <f t="shared" si="14"/>
        <v>17417731</v>
      </c>
      <c r="P61" s="208">
        <f t="shared" si="15"/>
        <v>18639806</v>
      </c>
      <c r="Q61" s="177"/>
    </row>
    <row r="62" spans="3:17" ht="17.25" customHeight="1">
      <c r="C62" s="201"/>
      <c r="D62" s="209"/>
      <c r="E62" s="215" t="s">
        <v>131</v>
      </c>
      <c r="F62" s="211">
        <f>SUM('[2]様式２償還'!F62,'[2]様式2現物'!F62)</f>
        <v>512529</v>
      </c>
      <c r="G62" s="212">
        <f>SUM('[2]様式２償還'!G62,'[2]様式2現物'!G62)</f>
        <v>1261949</v>
      </c>
      <c r="H62" s="206">
        <f t="shared" si="13"/>
        <v>1774478</v>
      </c>
      <c r="I62" s="213">
        <f>SUM('[2]様式２償還'!I62,'[2]様式2現物'!I62)</f>
        <v>0</v>
      </c>
      <c r="J62" s="212">
        <f>SUM('[2]様式２償還'!J62,'[2]様式2現物'!J62)</f>
        <v>2029927</v>
      </c>
      <c r="K62" s="211">
        <f>SUM('[2]様式２償還'!K62,'[2]様式2現物'!K62)</f>
        <v>1317914</v>
      </c>
      <c r="L62" s="211">
        <f>SUM('[2]様式２償還'!L62,'[2]様式2現物'!L62)</f>
        <v>1512478</v>
      </c>
      <c r="M62" s="211">
        <f>SUM('[2]様式２償還'!M62,'[2]様式2現物'!M62)</f>
        <v>694372</v>
      </c>
      <c r="N62" s="212">
        <f>SUM('[2]様式２償還'!N62,'[2]様式2現物'!N62)</f>
        <v>386433</v>
      </c>
      <c r="O62" s="204">
        <f t="shared" si="14"/>
        <v>5941124</v>
      </c>
      <c r="P62" s="208">
        <f t="shared" si="15"/>
        <v>7715602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12094</v>
      </c>
      <c r="G63" s="205">
        <f aca="true" t="shared" si="17" ref="G63:P63">SUM(G64:G66)</f>
        <v>134293</v>
      </c>
      <c r="H63" s="206">
        <f t="shared" si="17"/>
        <v>146387</v>
      </c>
      <c r="I63" s="207">
        <f t="shared" si="17"/>
        <v>0</v>
      </c>
      <c r="J63" s="205">
        <f t="shared" si="17"/>
        <v>965877</v>
      </c>
      <c r="K63" s="204">
        <f t="shared" si="17"/>
        <v>1279619</v>
      </c>
      <c r="L63" s="204">
        <f t="shared" si="17"/>
        <v>2680161</v>
      </c>
      <c r="M63" s="204">
        <f t="shared" si="17"/>
        <v>1537852</v>
      </c>
      <c r="N63" s="205">
        <f t="shared" si="17"/>
        <v>1036234</v>
      </c>
      <c r="O63" s="204">
        <f t="shared" si="17"/>
        <v>7499743</v>
      </c>
      <c r="P63" s="208">
        <f t="shared" si="17"/>
        <v>7646130</v>
      </c>
      <c r="Q63" s="177"/>
    </row>
    <row r="64" spans="3:17" ht="17.25" customHeight="1">
      <c r="C64" s="201"/>
      <c r="D64" s="209"/>
      <c r="E64" s="210" t="s">
        <v>132</v>
      </c>
      <c r="F64" s="211">
        <f>SUM('[2]様式２償還'!F64,'[2]様式2現物'!F64)</f>
        <v>12094</v>
      </c>
      <c r="G64" s="212">
        <f>SUM('[2]様式２償還'!G64,'[2]様式2現物'!G64)</f>
        <v>115443</v>
      </c>
      <c r="H64" s="206">
        <f t="shared" si="13"/>
        <v>127537</v>
      </c>
      <c r="I64" s="213">
        <f>SUM('[2]様式２償還'!I64,'[2]様式2現物'!I64)</f>
        <v>0</v>
      </c>
      <c r="J64" s="212">
        <f>SUM('[2]様式２償還'!J64,'[2]様式2現物'!J64)</f>
        <v>856787</v>
      </c>
      <c r="K64" s="211">
        <f>SUM('[2]様式２償還'!K64,'[2]様式2現物'!K64)</f>
        <v>1181034</v>
      </c>
      <c r="L64" s="211">
        <f>SUM('[2]様式２償還'!L64,'[2]様式2現物'!L64)</f>
        <v>2497769</v>
      </c>
      <c r="M64" s="211">
        <f>SUM('[2]様式２償還'!M64,'[2]様式2現物'!M64)</f>
        <v>1337482</v>
      </c>
      <c r="N64" s="212">
        <f>SUM('[2]様式２償還'!N64,'[2]様式2現物'!N64)</f>
        <v>897952</v>
      </c>
      <c r="O64" s="204">
        <f t="shared" si="14"/>
        <v>6771024</v>
      </c>
      <c r="P64" s="208">
        <f t="shared" si="15"/>
        <v>6898561</v>
      </c>
      <c r="Q64" s="177"/>
    </row>
    <row r="65" spans="3:17" ht="24.75" customHeight="1">
      <c r="C65" s="201"/>
      <c r="D65" s="209"/>
      <c r="E65" s="216" t="s">
        <v>133</v>
      </c>
      <c r="F65" s="211">
        <f>SUM('[2]様式２償還'!F65,'[2]様式2現物'!F65)</f>
        <v>0</v>
      </c>
      <c r="G65" s="212">
        <f>SUM('[2]様式２償還'!G65,'[2]様式2現物'!G65)</f>
        <v>18850</v>
      </c>
      <c r="H65" s="206">
        <f t="shared" si="13"/>
        <v>18850</v>
      </c>
      <c r="I65" s="213">
        <f>SUM('[2]様式２償還'!I65,'[2]様式2現物'!I65)</f>
        <v>0</v>
      </c>
      <c r="J65" s="212">
        <f>SUM('[2]様式２償還'!J65,'[2]様式2現物'!J65)</f>
        <v>109090</v>
      </c>
      <c r="K65" s="211">
        <f>SUM('[2]様式２償還'!K65,'[2]様式2現物'!K65)</f>
        <v>89181</v>
      </c>
      <c r="L65" s="211">
        <f>SUM('[2]様式２償還'!L65,'[2]様式2現物'!L65)</f>
        <v>182392</v>
      </c>
      <c r="M65" s="211">
        <f>SUM('[2]様式２償還'!M65,'[2]様式2現物'!M65)</f>
        <v>200370</v>
      </c>
      <c r="N65" s="212">
        <f>SUM('[2]様式２償還'!N65,'[2]様式2現物'!N65)</f>
        <v>109379</v>
      </c>
      <c r="O65" s="204">
        <f t="shared" si="14"/>
        <v>690412</v>
      </c>
      <c r="P65" s="208">
        <f t="shared" si="15"/>
        <v>709262</v>
      </c>
      <c r="Q65" s="177"/>
    </row>
    <row r="66" spans="3:17" ht="24.75" customHeight="1">
      <c r="C66" s="201"/>
      <c r="D66" s="215"/>
      <c r="E66" s="216" t="s">
        <v>134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9404</v>
      </c>
      <c r="L66" s="211">
        <f>SUM('[2]様式２償還'!L66,'[2]様式2現物'!L66)</f>
        <v>0</v>
      </c>
      <c r="M66" s="211">
        <f>SUM('[2]様式２償還'!M66,'[2]様式2現物'!M66)</f>
        <v>0</v>
      </c>
      <c r="N66" s="212">
        <f>SUM('[2]様式２償還'!N66,'[2]様式2現物'!N66)</f>
        <v>28903</v>
      </c>
      <c r="O66" s="204">
        <f t="shared" si="14"/>
        <v>38307</v>
      </c>
      <c r="P66" s="208">
        <f t="shared" si="15"/>
        <v>38307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588695</v>
      </c>
      <c r="G67" s="205">
        <f aca="true" t="shared" si="18" ref="G67:P67">G68</f>
        <v>934412</v>
      </c>
      <c r="H67" s="206">
        <f t="shared" si="18"/>
        <v>1523107</v>
      </c>
      <c r="I67" s="207">
        <f t="shared" si="18"/>
        <v>0</v>
      </c>
      <c r="J67" s="205">
        <f t="shared" si="18"/>
        <v>1908098</v>
      </c>
      <c r="K67" s="204">
        <f t="shared" si="18"/>
        <v>1775642</v>
      </c>
      <c r="L67" s="204">
        <f t="shared" si="18"/>
        <v>1935752</v>
      </c>
      <c r="M67" s="204">
        <f t="shared" si="18"/>
        <v>1300524</v>
      </c>
      <c r="N67" s="205">
        <f t="shared" si="18"/>
        <v>1494842</v>
      </c>
      <c r="O67" s="204">
        <f t="shared" si="18"/>
        <v>8414858</v>
      </c>
      <c r="P67" s="208">
        <f t="shared" si="18"/>
        <v>9937965</v>
      </c>
      <c r="Q67" s="177"/>
    </row>
    <row r="68" spans="3:17" ht="17.25" customHeight="1">
      <c r="C68" s="201"/>
      <c r="D68" s="209"/>
      <c r="E68" s="210" t="s">
        <v>150</v>
      </c>
      <c r="F68" s="211">
        <f>SUM('[2]様式２償還'!F68,'[2]様式2現物'!F68)</f>
        <v>588695</v>
      </c>
      <c r="G68" s="212">
        <f>SUM('[2]様式２償還'!G68,'[2]様式2現物'!G68)</f>
        <v>934412</v>
      </c>
      <c r="H68" s="206">
        <f t="shared" si="13"/>
        <v>1523107</v>
      </c>
      <c r="I68" s="213">
        <f>SUM('[2]様式２償還'!I68,'[2]様式2現物'!I68)</f>
        <v>0</v>
      </c>
      <c r="J68" s="212">
        <f>SUM('[2]様式２償還'!J68,'[2]様式2現物'!J68)</f>
        <v>1908098</v>
      </c>
      <c r="K68" s="211">
        <f>SUM('[2]様式２償還'!K68,'[2]様式2現物'!K68)</f>
        <v>1775642</v>
      </c>
      <c r="L68" s="211">
        <f>SUM('[2]様式２償還'!L68,'[2]様式2現物'!L68)</f>
        <v>1935752</v>
      </c>
      <c r="M68" s="211">
        <f>SUM('[2]様式２償還'!M68,'[2]様式2現物'!M68)</f>
        <v>1300524</v>
      </c>
      <c r="N68" s="212">
        <f>SUM('[2]様式２償還'!N68,'[2]様式2現物'!N68)</f>
        <v>1494842</v>
      </c>
      <c r="O68" s="204">
        <f t="shared" si="14"/>
        <v>8414858</v>
      </c>
      <c r="P68" s="208">
        <f t="shared" si="15"/>
        <v>9937965</v>
      </c>
      <c r="Q68" s="177"/>
    </row>
    <row r="69" spans="3:17" ht="17.25" customHeight="1">
      <c r="C69" s="241"/>
      <c r="D69" s="210" t="s">
        <v>151</v>
      </c>
      <c r="E69" s="214"/>
      <c r="F69" s="314">
        <f>SUM('[2]様式２償還'!F69,'[2]様式2現物'!F69)</f>
        <v>629468</v>
      </c>
      <c r="G69" s="314">
        <f>SUM('[2]様式２償還'!G69,'[2]様式2現物'!G69)</f>
        <v>1425224</v>
      </c>
      <c r="H69" s="242">
        <f t="shared" si="13"/>
        <v>2054692</v>
      </c>
      <c r="I69" s="315">
        <f>SUM('[2]様式２償還'!I69,'[2]様式2現物'!I69)</f>
        <v>0</v>
      </c>
      <c r="J69" s="314">
        <f>SUM('[2]様式２償還'!J69,'[2]様式2現物'!J69)</f>
        <v>4570579</v>
      </c>
      <c r="K69" s="316">
        <f>SUM('[2]様式２償還'!K69,'[2]様式2現物'!K69)</f>
        <v>3590104</v>
      </c>
      <c r="L69" s="316">
        <f>SUM('[2]様式２償還'!L69,'[2]様式2現物'!L69)</f>
        <v>3845660</v>
      </c>
      <c r="M69" s="316">
        <f>SUM('[2]様式２償還'!M69,'[2]様式2現物'!M69)</f>
        <v>3191643</v>
      </c>
      <c r="N69" s="314">
        <f>SUM('[2]様式２償還'!N69,'[2]様式2現物'!N69)</f>
        <v>3255248</v>
      </c>
      <c r="O69" s="243">
        <f t="shared" si="14"/>
        <v>18453234</v>
      </c>
      <c r="P69" s="244">
        <f t="shared" si="15"/>
        <v>20507926</v>
      </c>
      <c r="Q69" s="177"/>
    </row>
    <row r="70" spans="3:17" ht="17.25" customHeight="1">
      <c r="C70" s="221"/>
      <c r="D70" s="222" t="s">
        <v>152</v>
      </c>
      <c r="E70" s="223"/>
      <c r="F70" s="307">
        <f>SUM('[2]様式２償還'!F70,'[2]様式2現物'!F70)</f>
        <v>642260</v>
      </c>
      <c r="G70" s="308">
        <f>SUM('[2]様式２償還'!G70,'[2]様式2現物'!G70)</f>
        <v>721150</v>
      </c>
      <c r="H70" s="224">
        <f t="shared" si="13"/>
        <v>1363410</v>
      </c>
      <c r="I70" s="309">
        <f>SUM('[2]様式２償還'!I70,'[2]様式2現物'!I70)</f>
        <v>0</v>
      </c>
      <c r="J70" s="308">
        <f>SUM('[2]様式２償還'!J70,'[2]様式2現物'!J70)</f>
        <v>3828270</v>
      </c>
      <c r="K70" s="307">
        <f>SUM('[2]様式２償還'!K70,'[2]様式2現物'!K70)</f>
        <v>2114092</v>
      </c>
      <c r="L70" s="307">
        <f>SUM('[2]様式２償還'!L70,'[2]様式2現物'!L70)</f>
        <v>2206409</v>
      </c>
      <c r="M70" s="307">
        <f>SUM('[2]様式２償還'!M70,'[2]様式2現物'!M70)</f>
        <v>1062129</v>
      </c>
      <c r="N70" s="308">
        <f>SUM('[2]様式２償還'!N70,'[2]様式2現物'!N70)</f>
        <v>970493</v>
      </c>
      <c r="O70" s="224">
        <f t="shared" si="14"/>
        <v>10181393</v>
      </c>
      <c r="P70" s="225">
        <f t="shared" si="15"/>
        <v>11544803</v>
      </c>
      <c r="Q70" s="177"/>
    </row>
    <row r="71" spans="3:17" ht="17.25" customHeight="1">
      <c r="C71" s="194" t="s">
        <v>100</v>
      </c>
      <c r="D71" s="226"/>
      <c r="E71" s="227"/>
      <c r="F71" s="196">
        <f>SUM(F72:F80)</f>
        <v>13352</v>
      </c>
      <c r="G71" s="197">
        <f aca="true" t="shared" si="19" ref="G71:N71">SUM(G72:G80)</f>
        <v>280737</v>
      </c>
      <c r="H71" s="198">
        <f>SUM(H72:H80)</f>
        <v>294089</v>
      </c>
      <c r="I71" s="199">
        <f t="shared" si="19"/>
        <v>0</v>
      </c>
      <c r="J71" s="197">
        <f t="shared" si="19"/>
        <v>5917943</v>
      </c>
      <c r="K71" s="196">
        <f t="shared" si="19"/>
        <v>5297117</v>
      </c>
      <c r="L71" s="196">
        <f t="shared" si="19"/>
        <v>7331642</v>
      </c>
      <c r="M71" s="196">
        <f t="shared" si="19"/>
        <v>4201806</v>
      </c>
      <c r="N71" s="197">
        <f t="shared" si="19"/>
        <v>3166001</v>
      </c>
      <c r="O71" s="196">
        <f>SUM(O72:O80)</f>
        <v>25914509</v>
      </c>
      <c r="P71" s="200">
        <f>SUM(P72:P80)</f>
        <v>26208598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>SUM(F72:G72)</f>
        <v>0</v>
      </c>
      <c r="I72" s="213">
        <f>SUM('[2]様式２償還'!I72,'[2]様式2現物'!I72)</f>
        <v>0</v>
      </c>
      <c r="J72" s="212">
        <f>SUM('[2]様式２償還'!J72,'[2]様式2現物'!J72)</f>
        <v>148404</v>
      </c>
      <c r="K72" s="211">
        <f>SUM('[2]様式２償還'!K72,'[2]様式2現物'!K72)</f>
        <v>88372</v>
      </c>
      <c r="L72" s="211">
        <f>SUM('[2]様式２償還'!L72,'[2]様式2現物'!L72)</f>
        <v>251346</v>
      </c>
      <c r="M72" s="211">
        <f>SUM('[2]様式２償還'!M72,'[2]様式2現物'!M72)</f>
        <v>161664</v>
      </c>
      <c r="N72" s="212">
        <f>SUM('[2]様式２償還'!N72,'[2]様式2現物'!N72)</f>
        <v>42641</v>
      </c>
      <c r="O72" s="204">
        <f>SUM(I72:N72)</f>
        <v>692427</v>
      </c>
      <c r="P72" s="208">
        <f>H72+O72</f>
        <v>692427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aca="true" t="shared" si="20" ref="H73:H80">SUM(F73:G73)</f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aca="true" t="shared" si="21" ref="O73:O80">SUM(I73:N73)</f>
        <v>0</v>
      </c>
      <c r="P73" s="208">
        <f aca="true" t="shared" si="22" ref="P73:P80">H73+O73</f>
        <v>0</v>
      </c>
      <c r="Q73" s="177"/>
    </row>
    <row r="74" spans="3:17" ht="17.25" customHeight="1">
      <c r="C74" s="201"/>
      <c r="D74" s="210" t="s">
        <v>153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20"/>
        <v>0</v>
      </c>
      <c r="I74" s="213">
        <f>SUM('[2]様式２償還'!I74,'[2]様式2現物'!I74)</f>
        <v>0</v>
      </c>
      <c r="J74" s="212">
        <f>SUM('[2]様式２償還'!J74,'[2]様式2現物'!J74)</f>
        <v>3198048</v>
      </c>
      <c r="K74" s="211">
        <f>SUM('[2]様式２償還'!K74,'[2]様式2現物'!K74)</f>
        <v>2208791</v>
      </c>
      <c r="L74" s="211">
        <f>SUM('[2]様式２償還'!L74,'[2]様式2現物'!L74)</f>
        <v>2870106</v>
      </c>
      <c r="M74" s="211">
        <f>SUM('[2]様式２償還'!M74,'[2]様式2現物'!M74)</f>
        <v>1396556</v>
      </c>
      <c r="N74" s="212">
        <f>SUM('[2]様式２償還'!N74,'[2]様式2現物'!N74)</f>
        <v>970270</v>
      </c>
      <c r="O74" s="204">
        <f t="shared" si="21"/>
        <v>10643771</v>
      </c>
      <c r="P74" s="208">
        <f t="shared" si="22"/>
        <v>10643771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5538</v>
      </c>
      <c r="G75" s="212">
        <f>SUM('[2]様式２償還'!G75,'[2]様式2現物'!G75)</f>
        <v>64948</v>
      </c>
      <c r="H75" s="206">
        <f t="shared" si="20"/>
        <v>70486</v>
      </c>
      <c r="I75" s="213">
        <f>SUM('[2]様式２償還'!I75,'[2]様式2現物'!I75)</f>
        <v>0</v>
      </c>
      <c r="J75" s="212">
        <f>SUM('[2]様式２償還'!J75,'[2]様式2現物'!J75)</f>
        <v>340095</v>
      </c>
      <c r="K75" s="211">
        <f>SUM('[2]様式２償還'!K75,'[2]様式2現物'!K75)</f>
        <v>354980</v>
      </c>
      <c r="L75" s="211">
        <f>SUM('[2]様式２償還'!L75,'[2]様式2現物'!L75)</f>
        <v>708854</v>
      </c>
      <c r="M75" s="211">
        <f>SUM('[2]様式２償還'!M75,'[2]様式2現物'!M75)</f>
        <v>440787</v>
      </c>
      <c r="N75" s="212">
        <f>SUM('[2]様式２償還'!N75,'[2]様式2現物'!N75)</f>
        <v>317672</v>
      </c>
      <c r="O75" s="204">
        <f t="shared" si="21"/>
        <v>2162388</v>
      </c>
      <c r="P75" s="208">
        <f t="shared" si="22"/>
        <v>2232874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7814</v>
      </c>
      <c r="G76" s="212">
        <f>SUM('[2]様式２償還'!G76,'[2]様式2現物'!G76)</f>
        <v>40292</v>
      </c>
      <c r="H76" s="206">
        <f t="shared" si="20"/>
        <v>48106</v>
      </c>
      <c r="I76" s="213">
        <f>SUM('[2]様式２償還'!I76,'[2]様式2現物'!I76)</f>
        <v>0</v>
      </c>
      <c r="J76" s="212">
        <f>SUM('[2]様式２償還'!J76,'[2]様式2現物'!J76)</f>
        <v>218850</v>
      </c>
      <c r="K76" s="211">
        <f>SUM('[2]様式２償還'!K76,'[2]様式2現物'!K76)</f>
        <v>245387</v>
      </c>
      <c r="L76" s="211">
        <f>SUM('[2]様式２償還'!L76,'[2]様式2現物'!L76)</f>
        <v>332128</v>
      </c>
      <c r="M76" s="211">
        <f>SUM('[2]様式２償還'!M76,'[2]様式2現物'!M76)</f>
        <v>395997</v>
      </c>
      <c r="N76" s="212">
        <f>SUM('[2]様式２償還'!N76,'[2]様式2現物'!N76)</f>
        <v>188945</v>
      </c>
      <c r="O76" s="204">
        <f t="shared" si="21"/>
        <v>1381307</v>
      </c>
      <c r="P76" s="208">
        <f t="shared" si="22"/>
        <v>1429413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175497</v>
      </c>
      <c r="H77" s="206">
        <f t="shared" si="20"/>
        <v>175497</v>
      </c>
      <c r="I77" s="213">
        <f>SUM('[2]様式２償還'!I77,'[2]様式2現物'!I77)</f>
        <v>0</v>
      </c>
      <c r="J77" s="212">
        <f>SUM('[2]様式２償還'!J77,'[2]様式2現物'!J77)</f>
        <v>1988306</v>
      </c>
      <c r="K77" s="211">
        <f>SUM('[2]様式２償還'!K77,'[2]様式2現物'!K77)</f>
        <v>2373131</v>
      </c>
      <c r="L77" s="211">
        <f>SUM('[2]様式２償還'!L77,'[2]様式2現物'!L77)</f>
        <v>2813608</v>
      </c>
      <c r="M77" s="211">
        <f>SUM('[2]様式２償還'!M77,'[2]様式2現物'!M77)</f>
        <v>1303314</v>
      </c>
      <c r="N77" s="212">
        <f>SUM('[2]様式２償還'!N77,'[2]様式2現物'!N77)</f>
        <v>903086</v>
      </c>
      <c r="O77" s="204">
        <f t="shared" si="21"/>
        <v>9381445</v>
      </c>
      <c r="P77" s="208">
        <f t="shared" si="22"/>
        <v>9556942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20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21"/>
        <v>0</v>
      </c>
      <c r="P78" s="208">
        <f t="shared" si="22"/>
        <v>0</v>
      </c>
      <c r="Q78" s="177"/>
    </row>
    <row r="79" spans="3:17" ht="17.25" customHeight="1">
      <c r="C79" s="201"/>
      <c r="D79" s="210" t="s">
        <v>107</v>
      </c>
      <c r="E79" s="258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20"/>
        <v>0</v>
      </c>
      <c r="I79" s="213">
        <f>SUM('[2]様式２償還'!I79,'[2]様式2現物'!I79)</f>
        <v>0</v>
      </c>
      <c r="J79" s="212">
        <f>SUM('[2]様式２償還'!J79,'[2]様式2現物'!J79)</f>
        <v>24240</v>
      </c>
      <c r="K79" s="211">
        <f>SUM('[2]様式２償還'!K79,'[2]様式2現物'!K79)</f>
        <v>26456</v>
      </c>
      <c r="L79" s="211">
        <f>SUM('[2]様式２償還'!L79,'[2]様式2現物'!L79)</f>
        <v>355600</v>
      </c>
      <c r="M79" s="211">
        <f>SUM('[2]様式２償還'!M79,'[2]様式2現物'!M79)</f>
        <v>503488</v>
      </c>
      <c r="N79" s="212">
        <f>SUM('[2]様式２償還'!N79,'[2]様式2現物'!N79)</f>
        <v>743387</v>
      </c>
      <c r="O79" s="204">
        <f t="shared" si="21"/>
        <v>1653171</v>
      </c>
      <c r="P79" s="208">
        <f t="shared" si="22"/>
        <v>1653171</v>
      </c>
      <c r="Q79" s="177"/>
    </row>
    <row r="80" spans="3:17" ht="17.25" customHeight="1">
      <c r="C80" s="228"/>
      <c r="D80" s="229" t="s">
        <v>154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 t="shared" si="20"/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82">
        <f t="shared" si="21"/>
        <v>0</v>
      </c>
      <c r="P80" s="225">
        <f t="shared" si="22"/>
        <v>0</v>
      </c>
      <c r="Q80" s="177"/>
    </row>
    <row r="81" spans="3:17" ht="17.25" customHeight="1">
      <c r="C81" s="201" t="s">
        <v>155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3" ref="I81:P81">SUM(I82:I84)</f>
        <v>0</v>
      </c>
      <c r="J81" s="197">
        <f t="shared" si="23"/>
        <v>3997097</v>
      </c>
      <c r="K81" s="196">
        <f t="shared" si="23"/>
        <v>6722026</v>
      </c>
      <c r="L81" s="196">
        <f t="shared" si="23"/>
        <v>21679256</v>
      </c>
      <c r="M81" s="196">
        <f t="shared" si="23"/>
        <v>19922539</v>
      </c>
      <c r="N81" s="197">
        <f t="shared" si="23"/>
        <v>20783531</v>
      </c>
      <c r="O81" s="196">
        <f t="shared" si="23"/>
        <v>73104449</v>
      </c>
      <c r="P81" s="200">
        <f t="shared" si="23"/>
        <v>73104449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376248</v>
      </c>
      <c r="K82" s="211">
        <f>SUM('[2]様式２償還'!K82,'[2]様式2現物'!K82)</f>
        <v>1687414</v>
      </c>
      <c r="L82" s="211">
        <f>SUM('[2]様式２償還'!L82,'[2]様式2現物'!L82)</f>
        <v>14056271</v>
      </c>
      <c r="M82" s="211">
        <f>SUM('[2]様式２償還'!M82,'[2]様式2現物'!M82)</f>
        <v>13668530</v>
      </c>
      <c r="N82" s="212">
        <f>SUM('[2]様式２償還'!N82,'[2]様式2現物'!N82)</f>
        <v>13410771</v>
      </c>
      <c r="O82" s="204">
        <f t="shared" si="14"/>
        <v>43199234</v>
      </c>
      <c r="P82" s="208">
        <f t="shared" si="15"/>
        <v>43199234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3620849</v>
      </c>
      <c r="K83" s="211">
        <f>SUM('[2]様式２償還'!K83,'[2]様式2現物'!K83)</f>
        <v>5008105</v>
      </c>
      <c r="L83" s="211">
        <f>SUM('[2]様式２償還'!L83,'[2]様式2現物'!L83)</f>
        <v>7525003</v>
      </c>
      <c r="M83" s="211">
        <f>SUM('[2]様式２償還'!M83,'[2]様式2現物'!M83)</f>
        <v>5615022</v>
      </c>
      <c r="N83" s="212">
        <f>SUM('[2]様式２償還'!N83,'[2]様式2現物'!N83)</f>
        <v>5197069</v>
      </c>
      <c r="O83" s="204">
        <f t="shared" si="14"/>
        <v>26966048</v>
      </c>
      <c r="P83" s="208">
        <f t="shared" si="15"/>
        <v>26966048</v>
      </c>
      <c r="Q83" s="177"/>
    </row>
    <row r="84" spans="3:17" ht="17.25" customHeight="1">
      <c r="C84" s="201"/>
      <c r="D84" s="230" t="s">
        <v>108</v>
      </c>
      <c r="E84" s="230"/>
      <c r="F84" s="310">
        <f>SUM('[2]様式２償還'!F84,'[2]様式2現物'!F84)</f>
        <v>0</v>
      </c>
      <c r="G84" s="311">
        <f>SUM('[2]様式２償還'!G84,'[2]様式2現物'!G84)</f>
        <v>0</v>
      </c>
      <c r="H84" s="231">
        <f>SUM(F84:G84)</f>
        <v>0</v>
      </c>
      <c r="I84" s="312">
        <f>SUM('[2]様式２償還'!I84,'[2]様式2現物'!I84)</f>
        <v>0</v>
      </c>
      <c r="J84" s="312">
        <f>SUM('[2]様式２償還'!J84,'[2]様式2現物'!J84)</f>
        <v>0</v>
      </c>
      <c r="K84" s="313">
        <f>SUM('[2]様式２償還'!K84,'[2]様式2現物'!K84)</f>
        <v>26507</v>
      </c>
      <c r="L84" s="313">
        <f>SUM('[2]様式２償還'!L84,'[2]様式2現物'!L84)</f>
        <v>97982</v>
      </c>
      <c r="M84" s="313">
        <f>SUM('[2]様式２償還'!M84,'[2]様式2現物'!M84)</f>
        <v>638987</v>
      </c>
      <c r="N84" s="312">
        <f>SUM('[2]様式２償還'!N84,'[2]様式2現物'!N84)</f>
        <v>2175691</v>
      </c>
      <c r="O84" s="232">
        <f t="shared" si="14"/>
        <v>2939167</v>
      </c>
      <c r="P84" s="233">
        <f t="shared" si="15"/>
        <v>2939167</v>
      </c>
      <c r="Q84" s="177"/>
    </row>
    <row r="85" spans="3:17" ht="17.25" customHeight="1" thickBot="1">
      <c r="C85" s="234" t="s">
        <v>156</v>
      </c>
      <c r="D85" s="235"/>
      <c r="E85" s="235"/>
      <c r="F85" s="236">
        <f>F53+F71+F81</f>
        <v>3960334</v>
      </c>
      <c r="G85" s="237">
        <f aca="true" t="shared" si="24" ref="G85:P85">G53+G71+G81</f>
        <v>7654558</v>
      </c>
      <c r="H85" s="238">
        <f t="shared" si="24"/>
        <v>11614892</v>
      </c>
      <c r="I85" s="239">
        <f t="shared" si="24"/>
        <v>0</v>
      </c>
      <c r="J85" s="237">
        <f t="shared" si="24"/>
        <v>38977593</v>
      </c>
      <c r="K85" s="236">
        <f t="shared" si="24"/>
        <v>34725406</v>
      </c>
      <c r="L85" s="236">
        <f t="shared" si="24"/>
        <v>56085172</v>
      </c>
      <c r="M85" s="236">
        <f t="shared" si="24"/>
        <v>42294071</v>
      </c>
      <c r="N85" s="237">
        <f t="shared" si="24"/>
        <v>43695174</v>
      </c>
      <c r="O85" s="236">
        <f t="shared" si="24"/>
        <v>215777416</v>
      </c>
      <c r="P85" s="240">
        <f t="shared" si="24"/>
        <v>227392308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118</v>
      </c>
      <c r="Q89" s="177"/>
    </row>
    <row r="90" spans="3:17" ht="13.5">
      <c r="C90" s="177" t="s">
        <v>157</v>
      </c>
      <c r="H90" s="179" t="str">
        <f>H48</f>
        <v>平成３０年３月月報（報告用）</v>
      </c>
      <c r="Q90" s="177"/>
    </row>
    <row r="91" spans="3:17" ht="13.5">
      <c r="C91" s="177" t="s">
        <v>158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159</v>
      </c>
      <c r="G94" s="190" t="s">
        <v>160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49034475</v>
      </c>
      <c r="G95" s="197">
        <f aca="true" t="shared" si="25" ref="G95:P95">G96+G102+G105+G109+G113+G114</f>
        <v>82063314</v>
      </c>
      <c r="H95" s="198">
        <f t="shared" si="25"/>
        <v>131097789</v>
      </c>
      <c r="I95" s="199">
        <f t="shared" si="25"/>
        <v>0</v>
      </c>
      <c r="J95" s="245">
        <f t="shared" si="25"/>
        <v>316796681</v>
      </c>
      <c r="K95" s="196">
        <f t="shared" si="25"/>
        <v>245999975</v>
      </c>
      <c r="L95" s="196">
        <f t="shared" si="25"/>
        <v>293326913</v>
      </c>
      <c r="M95" s="196">
        <f t="shared" si="25"/>
        <v>196984365</v>
      </c>
      <c r="N95" s="197">
        <f t="shared" si="25"/>
        <v>213128895</v>
      </c>
      <c r="O95" s="196">
        <f t="shared" si="25"/>
        <v>1266236829</v>
      </c>
      <c r="P95" s="200">
        <f t="shared" si="25"/>
        <v>1397334618</v>
      </c>
      <c r="Q95" s="177"/>
    </row>
    <row r="96" spans="3:17" ht="17.25" customHeight="1">
      <c r="C96" s="201"/>
      <c r="D96" s="202" t="s">
        <v>145</v>
      </c>
      <c r="E96" s="203"/>
      <c r="F96" s="204">
        <f>SUM(F97:F101)</f>
        <v>12539436</v>
      </c>
      <c r="G96" s="205">
        <f aca="true" t="shared" si="26" ref="G96:P96">SUM(G97:G101)</f>
        <v>22594457</v>
      </c>
      <c r="H96" s="206">
        <f t="shared" si="26"/>
        <v>35133893</v>
      </c>
      <c r="I96" s="207">
        <f t="shared" si="26"/>
        <v>0</v>
      </c>
      <c r="J96" s="246">
        <f t="shared" si="26"/>
        <v>107737918</v>
      </c>
      <c r="K96" s="204">
        <f t="shared" si="26"/>
        <v>94091568</v>
      </c>
      <c r="L96" s="204">
        <f t="shared" si="26"/>
        <v>116738296</v>
      </c>
      <c r="M96" s="204">
        <f t="shared" si="26"/>
        <v>92888284</v>
      </c>
      <c r="N96" s="205">
        <f t="shared" si="26"/>
        <v>121487498</v>
      </c>
      <c r="O96" s="204">
        <f t="shared" si="26"/>
        <v>532943564</v>
      </c>
      <c r="P96" s="208">
        <f t="shared" si="26"/>
        <v>568077457</v>
      </c>
      <c r="Q96" s="177"/>
    </row>
    <row r="97" spans="3:17" ht="17.25" customHeight="1">
      <c r="C97" s="201"/>
      <c r="D97" s="209"/>
      <c r="E97" s="210" t="s">
        <v>146</v>
      </c>
      <c r="F97" s="211">
        <f>SUM('[2]様式２償還'!F97,'[2]様式2現物'!F97)</f>
        <v>4602203</v>
      </c>
      <c r="G97" s="212">
        <f>SUM('[2]様式２償還'!G97,'[2]様式2現物'!G97)</f>
        <v>4336390</v>
      </c>
      <c r="H97" s="206">
        <f aca="true" t="shared" si="27" ref="H97:H114">SUM(F97:G97)</f>
        <v>8938593</v>
      </c>
      <c r="I97" s="213">
        <f>SUM('[2]様式２償還'!I97,'[2]様式2現物'!I97)</f>
        <v>0</v>
      </c>
      <c r="J97" s="247">
        <f>SUM('[2]様式２償還'!J97,'[2]様式2現物'!J97)</f>
        <v>66979551</v>
      </c>
      <c r="K97" s="211">
        <f>SUM('[2]様式２償還'!K97,'[2]様式2現物'!K97)</f>
        <v>63978583</v>
      </c>
      <c r="L97" s="211">
        <f>SUM('[2]様式２償還'!L97,'[2]様式2現物'!L97)</f>
        <v>82989493</v>
      </c>
      <c r="M97" s="211">
        <f>SUM('[2]様式２償還'!M97,'[2]様式2現物'!M97)</f>
        <v>66040672</v>
      </c>
      <c r="N97" s="212">
        <f>SUM('[2]様式２償還'!N97,'[2]様式2現物'!N97)</f>
        <v>79653330</v>
      </c>
      <c r="O97" s="204">
        <f aca="true" t="shared" si="28" ref="O97:O128">SUM(I97:N97)</f>
        <v>359641629</v>
      </c>
      <c r="P97" s="208">
        <f aca="true" t="shared" si="29" ref="P97:P128">H97+O97</f>
        <v>368580222</v>
      </c>
      <c r="Q97" s="177"/>
    </row>
    <row r="98" spans="3:17" ht="17.25" customHeight="1">
      <c r="C98" s="201"/>
      <c r="D98" s="209"/>
      <c r="E98" s="210" t="s">
        <v>147</v>
      </c>
      <c r="F98" s="211">
        <f>SUM('[2]様式２償還'!F98,'[2]様式2現物'!F98)</f>
        <v>0</v>
      </c>
      <c r="G98" s="212">
        <f>SUM('[2]様式２償還'!G98,'[2]様式2現物'!G98)</f>
        <v>58498</v>
      </c>
      <c r="H98" s="206">
        <f t="shared" si="27"/>
        <v>58498</v>
      </c>
      <c r="I98" s="213">
        <f>SUM('[2]様式２償還'!I98,'[2]様式2現物'!I98)</f>
        <v>0</v>
      </c>
      <c r="J98" s="247">
        <f>SUM('[2]様式２償還'!J98,'[2]様式2現物'!J98)</f>
        <v>226070</v>
      </c>
      <c r="K98" s="211">
        <f>SUM('[2]様式２償還'!K98,'[2]様式2現物'!K98)</f>
        <v>487457</v>
      </c>
      <c r="L98" s="211">
        <f>SUM('[2]様式２償還'!L98,'[2]様式2現物'!L98)</f>
        <v>1324070</v>
      </c>
      <c r="M98" s="211">
        <f>SUM('[2]様式２償還'!M98,'[2]様式2現物'!M98)</f>
        <v>4021728</v>
      </c>
      <c r="N98" s="212">
        <f>SUM('[2]様式２償還'!N98,'[2]様式2現物'!N98)</f>
        <v>10284105</v>
      </c>
      <c r="O98" s="204">
        <f t="shared" si="28"/>
        <v>16343430</v>
      </c>
      <c r="P98" s="208">
        <f t="shared" si="29"/>
        <v>16401928</v>
      </c>
      <c r="Q98" s="177"/>
    </row>
    <row r="99" spans="3:17" ht="17.25" customHeight="1">
      <c r="C99" s="201"/>
      <c r="D99" s="209"/>
      <c r="E99" s="210" t="s">
        <v>161</v>
      </c>
      <c r="F99" s="211">
        <f>SUM('[2]様式２償還'!F99,'[2]様式2現物'!F99)</f>
        <v>5708045</v>
      </c>
      <c r="G99" s="212">
        <f>SUM('[2]様式２償還'!G99,'[2]様式2現物'!G99)</f>
        <v>13367717</v>
      </c>
      <c r="H99" s="206">
        <f t="shared" si="27"/>
        <v>19075762</v>
      </c>
      <c r="I99" s="213">
        <f>SUM('[2]様式２償還'!I99,'[2]様式2現物'!I99)</f>
        <v>0</v>
      </c>
      <c r="J99" s="247">
        <f>SUM('[2]様式２償還'!J99,'[2]様式2現物'!J99)</f>
        <v>29552106</v>
      </c>
      <c r="K99" s="211">
        <f>SUM('[2]様式２償還'!K99,'[2]様式2現物'!K99)</f>
        <v>20418050</v>
      </c>
      <c r="L99" s="211">
        <f>SUM('[2]様式２償還'!L99,'[2]様式2現物'!L99)</f>
        <v>22348184</v>
      </c>
      <c r="M99" s="211">
        <f>SUM('[2]様式２償還'!M99,'[2]様式2現物'!M99)</f>
        <v>15504186</v>
      </c>
      <c r="N99" s="212">
        <f>SUM('[2]様式２償還'!N99,'[2]様式2現物'!N99)</f>
        <v>23521858</v>
      </c>
      <c r="O99" s="204">
        <f t="shared" si="28"/>
        <v>111344384</v>
      </c>
      <c r="P99" s="208">
        <f t="shared" si="29"/>
        <v>130420146</v>
      </c>
      <c r="Q99" s="177"/>
    </row>
    <row r="100" spans="3:17" ht="17.25" customHeight="1">
      <c r="C100" s="201"/>
      <c r="D100" s="209"/>
      <c r="E100" s="210" t="s">
        <v>162</v>
      </c>
      <c r="F100" s="211">
        <f>SUM('[2]様式２償還'!F100,'[2]様式2現物'!F100)</f>
        <v>454478</v>
      </c>
      <c r="G100" s="212">
        <f>SUM('[2]様式２償還'!G100,'[2]様式2現物'!G100)</f>
        <v>1376622</v>
      </c>
      <c r="H100" s="206">
        <f t="shared" si="27"/>
        <v>1831100</v>
      </c>
      <c r="I100" s="213">
        <f>SUM('[2]様式２償還'!I100,'[2]様式2現物'!I100)</f>
        <v>0</v>
      </c>
      <c r="J100" s="247">
        <f>SUM('[2]様式２償還'!J100,'[2]様式2現物'!J100)</f>
        <v>1935241</v>
      </c>
      <c r="K100" s="211">
        <f>SUM('[2]様式２償還'!K100,'[2]様式2現物'!K100)</f>
        <v>1755378</v>
      </c>
      <c r="L100" s="211">
        <f>SUM('[2]様式２償還'!L100,'[2]様式2現物'!L100)</f>
        <v>1467729</v>
      </c>
      <c r="M100" s="211">
        <f>SUM('[2]様式２償還'!M100,'[2]様式2現物'!M100)</f>
        <v>644898</v>
      </c>
      <c r="N100" s="212">
        <f>SUM('[2]様式２償還'!N100,'[2]様式2現物'!N100)</f>
        <v>777685</v>
      </c>
      <c r="O100" s="204">
        <f t="shared" si="28"/>
        <v>6580931</v>
      </c>
      <c r="P100" s="208">
        <f t="shared" si="29"/>
        <v>8412031</v>
      </c>
      <c r="Q100" s="177"/>
    </row>
    <row r="101" spans="3:17" ht="17.25" customHeight="1">
      <c r="C101" s="201"/>
      <c r="D101" s="209"/>
      <c r="E101" s="210" t="s">
        <v>163</v>
      </c>
      <c r="F101" s="211">
        <f>SUM('[2]様式２償還'!F101,'[2]様式2現物'!F101)</f>
        <v>1774710</v>
      </c>
      <c r="G101" s="212">
        <f>SUM('[2]様式２償還'!G101,'[2]様式2現物'!G101)</f>
        <v>3455230</v>
      </c>
      <c r="H101" s="206">
        <f t="shared" si="27"/>
        <v>5229940</v>
      </c>
      <c r="I101" s="213">
        <f>SUM('[2]様式２償還'!I101,'[2]様式2現物'!I101)</f>
        <v>0</v>
      </c>
      <c r="J101" s="247">
        <f>SUM('[2]様式２償還'!J101,'[2]様式2現物'!J101)</f>
        <v>9044950</v>
      </c>
      <c r="K101" s="211">
        <f>SUM('[2]様式２償還'!K101,'[2]様式2現物'!K101)</f>
        <v>7452100</v>
      </c>
      <c r="L101" s="211">
        <f>SUM('[2]様式２償還'!L101,'[2]様式2現物'!L101)</f>
        <v>8608820</v>
      </c>
      <c r="M101" s="211">
        <f>SUM('[2]様式２償還'!M101,'[2]様式2現物'!M101)</f>
        <v>6676800</v>
      </c>
      <c r="N101" s="212">
        <f>SUM('[2]様式２償還'!N101,'[2]様式2現物'!N101)</f>
        <v>7250520</v>
      </c>
      <c r="O101" s="204">
        <f t="shared" si="28"/>
        <v>39033190</v>
      </c>
      <c r="P101" s="208">
        <f t="shared" si="29"/>
        <v>44263130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9904955</v>
      </c>
      <c r="G102" s="205">
        <f aca="true" t="shared" si="30" ref="G102:O102">SUM(G103:G104)</f>
        <v>22305441</v>
      </c>
      <c r="H102" s="206">
        <f t="shared" si="30"/>
        <v>32210396</v>
      </c>
      <c r="I102" s="207">
        <f t="shared" si="30"/>
        <v>0</v>
      </c>
      <c r="J102" s="246">
        <f t="shared" si="30"/>
        <v>84685215</v>
      </c>
      <c r="K102" s="204">
        <f t="shared" si="30"/>
        <v>56923266</v>
      </c>
      <c r="L102" s="204">
        <f t="shared" si="30"/>
        <v>60953765</v>
      </c>
      <c r="M102" s="204">
        <f t="shared" si="30"/>
        <v>27444701</v>
      </c>
      <c r="N102" s="205">
        <f t="shared" si="30"/>
        <v>19778481</v>
      </c>
      <c r="O102" s="204">
        <f t="shared" si="30"/>
        <v>249785428</v>
      </c>
      <c r="P102" s="208">
        <f>SUM(P103:P104)</f>
        <v>281995824</v>
      </c>
      <c r="Q102" s="177"/>
    </row>
    <row r="103" spans="3:17" ht="17.25" customHeight="1">
      <c r="C103" s="201"/>
      <c r="D103" s="209"/>
      <c r="E103" s="215" t="s">
        <v>164</v>
      </c>
      <c r="F103" s="211">
        <f>SUM('[2]様式２償還'!F103,'[2]様式2現物'!F103)</f>
        <v>4357534</v>
      </c>
      <c r="G103" s="212">
        <f>SUM('[2]様式２償還'!G103,'[2]様式2現物'!G103)</f>
        <v>8683737</v>
      </c>
      <c r="H103" s="206">
        <f t="shared" si="27"/>
        <v>13041271</v>
      </c>
      <c r="I103" s="213">
        <f>SUM('[2]様式２償還'!I103,'[2]様式2現物'!I103)</f>
        <v>0</v>
      </c>
      <c r="J103" s="247">
        <f>SUM('[2]様式２償還'!J103,'[2]様式2現物'!J103)</f>
        <v>62736626</v>
      </c>
      <c r="K103" s="211">
        <f>SUM('[2]様式２償還'!K103,'[2]様式2現物'!K103)</f>
        <v>42670245</v>
      </c>
      <c r="L103" s="211">
        <f>SUM('[2]様式２償還'!L103,'[2]様式2現物'!L103)</f>
        <v>44607742</v>
      </c>
      <c r="M103" s="211">
        <f>SUM('[2]様式２償還'!M103,'[2]様式2現物'!M103)</f>
        <v>19939490</v>
      </c>
      <c r="N103" s="212">
        <f>SUM('[2]様式２償還'!N103,'[2]様式2現物'!N103)</f>
        <v>15617513</v>
      </c>
      <c r="O103" s="204">
        <f t="shared" si="28"/>
        <v>185571616</v>
      </c>
      <c r="P103" s="208">
        <f t="shared" si="29"/>
        <v>198612887</v>
      </c>
      <c r="Q103" s="177"/>
    </row>
    <row r="104" spans="3:17" ht="17.25" customHeight="1">
      <c r="C104" s="201"/>
      <c r="D104" s="209"/>
      <c r="E104" s="215" t="s">
        <v>165</v>
      </c>
      <c r="F104" s="211">
        <f>SUM('[2]様式２償還'!F104,'[2]様式2現物'!F104)</f>
        <v>5547421</v>
      </c>
      <c r="G104" s="212">
        <f>SUM('[2]様式２償還'!G104,'[2]様式2現物'!G104)</f>
        <v>13621704</v>
      </c>
      <c r="H104" s="206">
        <f t="shared" si="27"/>
        <v>19169125</v>
      </c>
      <c r="I104" s="213">
        <f>SUM('[2]様式２償還'!I104,'[2]様式2現物'!I104)</f>
        <v>0</v>
      </c>
      <c r="J104" s="247">
        <f>SUM('[2]様式２償還'!J104,'[2]様式2現物'!J104)</f>
        <v>21948589</v>
      </c>
      <c r="K104" s="211">
        <f>SUM('[2]様式２償還'!K104,'[2]様式2現物'!K104)</f>
        <v>14253021</v>
      </c>
      <c r="L104" s="211">
        <f>SUM('[2]様式２償還'!L104,'[2]様式2現物'!L104)</f>
        <v>16346023</v>
      </c>
      <c r="M104" s="211">
        <f>SUM('[2]様式２償還'!M104,'[2]様式2現物'!M104)</f>
        <v>7505211</v>
      </c>
      <c r="N104" s="212">
        <f>SUM('[2]様式２償還'!N104,'[2]様式2現物'!N104)</f>
        <v>4160968</v>
      </c>
      <c r="O104" s="204">
        <f t="shared" si="28"/>
        <v>64213812</v>
      </c>
      <c r="P104" s="208">
        <f t="shared" si="29"/>
        <v>83382937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130975</v>
      </c>
      <c r="G105" s="205">
        <f aca="true" t="shared" si="31" ref="G105:P105">SUM(G106:G108)</f>
        <v>1448615</v>
      </c>
      <c r="H105" s="206">
        <f t="shared" si="31"/>
        <v>1579590</v>
      </c>
      <c r="I105" s="207">
        <f t="shared" si="31"/>
        <v>0</v>
      </c>
      <c r="J105" s="246">
        <f t="shared" si="31"/>
        <v>10428341</v>
      </c>
      <c r="K105" s="204">
        <f t="shared" si="31"/>
        <v>13818949</v>
      </c>
      <c r="L105" s="204">
        <f t="shared" si="31"/>
        <v>28904288</v>
      </c>
      <c r="M105" s="204">
        <f t="shared" si="31"/>
        <v>16594690</v>
      </c>
      <c r="N105" s="205">
        <f t="shared" si="31"/>
        <v>11160949</v>
      </c>
      <c r="O105" s="204">
        <f t="shared" si="31"/>
        <v>80907217</v>
      </c>
      <c r="P105" s="208">
        <f t="shared" si="31"/>
        <v>82486807</v>
      </c>
      <c r="Q105" s="177"/>
    </row>
    <row r="106" spans="3:17" ht="17.25" customHeight="1">
      <c r="C106" s="201"/>
      <c r="D106" s="209"/>
      <c r="E106" s="210" t="s">
        <v>166</v>
      </c>
      <c r="F106" s="211">
        <f>SUM('[2]様式２償還'!F106,'[2]様式2現物'!F106)</f>
        <v>130975</v>
      </c>
      <c r="G106" s="212">
        <f>SUM('[2]様式２償還'!G106,'[2]様式2現物'!G106)</f>
        <v>1250235</v>
      </c>
      <c r="H106" s="206">
        <f t="shared" si="27"/>
        <v>1381210</v>
      </c>
      <c r="I106" s="213">
        <f>SUM('[2]様式２償還'!I106,'[2]様式2現物'!I106)</f>
        <v>0</v>
      </c>
      <c r="J106" s="247">
        <f>SUM('[2]様式２償還'!J106,'[2]様式2現物'!J106)</f>
        <v>9269545</v>
      </c>
      <c r="K106" s="211">
        <f>SUM('[2]様式２償還'!K106,'[2]様式2現物'!K106)</f>
        <v>12778324</v>
      </c>
      <c r="L106" s="211">
        <f>SUM('[2]様式２償還'!L106,'[2]様式2現物'!L106)</f>
        <v>26977603</v>
      </c>
      <c r="M106" s="211">
        <f>SUM('[2]様式２償還'!M106,'[2]様式2現物'!M106)</f>
        <v>14468613</v>
      </c>
      <c r="N106" s="212">
        <f>SUM('[2]様式２償還'!N106,'[2]様式2現物'!N106)</f>
        <v>9698593</v>
      </c>
      <c r="O106" s="204">
        <f t="shared" si="28"/>
        <v>73192678</v>
      </c>
      <c r="P106" s="208">
        <f t="shared" si="29"/>
        <v>74573888</v>
      </c>
      <c r="Q106" s="177"/>
    </row>
    <row r="107" spans="3:17" ht="24.75" customHeight="1">
      <c r="C107" s="201"/>
      <c r="D107" s="209"/>
      <c r="E107" s="216" t="s">
        <v>167</v>
      </c>
      <c r="F107" s="211">
        <f>SUM('[2]様式２償還'!F107,'[2]様式2現物'!F107)</f>
        <v>0</v>
      </c>
      <c r="G107" s="212">
        <f>SUM('[2]様式２償還'!G107,'[2]様式2現物'!G107)</f>
        <v>198380</v>
      </c>
      <c r="H107" s="206">
        <f t="shared" si="27"/>
        <v>198380</v>
      </c>
      <c r="I107" s="213">
        <f>SUM('[2]様式２償還'!I107,'[2]様式2現物'!I107)</f>
        <v>0</v>
      </c>
      <c r="J107" s="247">
        <f>SUM('[2]様式２償還'!J107,'[2]様式2現物'!J107)</f>
        <v>1158796</v>
      </c>
      <c r="K107" s="211">
        <f>SUM('[2]様式２償還'!K107,'[2]様式2現物'!K107)</f>
        <v>943145</v>
      </c>
      <c r="L107" s="211">
        <f>SUM('[2]様式２償還'!L107,'[2]様式2現物'!L107)</f>
        <v>1926685</v>
      </c>
      <c r="M107" s="211">
        <f>SUM('[2]様式２償還'!M107,'[2]様式2現物'!M107)</f>
        <v>2126077</v>
      </c>
      <c r="N107" s="212">
        <f>SUM('[2]様式２償還'!N107,'[2]様式2現物'!N107)</f>
        <v>1160420</v>
      </c>
      <c r="O107" s="204">
        <f t="shared" si="28"/>
        <v>7315123</v>
      </c>
      <c r="P107" s="208">
        <f t="shared" si="29"/>
        <v>7513503</v>
      </c>
      <c r="Q107" s="177"/>
    </row>
    <row r="108" spans="3:17" ht="24.75" customHeight="1">
      <c r="C108" s="201"/>
      <c r="D108" s="215"/>
      <c r="E108" s="216" t="s">
        <v>168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7"/>
        <v>0</v>
      </c>
      <c r="I108" s="213">
        <f>SUM('[2]様式２償還'!I108,'[2]様式2現物'!I108)</f>
        <v>0</v>
      </c>
      <c r="J108" s="247">
        <f>SUM('[2]様式２償還'!J108,'[2]様式2現物'!J108)</f>
        <v>0</v>
      </c>
      <c r="K108" s="211">
        <f>SUM('[2]様式２償還'!K108,'[2]様式2現物'!K108)</f>
        <v>97480</v>
      </c>
      <c r="L108" s="211">
        <f>SUM('[2]様式２償還'!L108,'[2]様式2現物'!L108)</f>
        <v>0</v>
      </c>
      <c r="M108" s="211">
        <f>SUM('[2]様式２償還'!M108,'[2]様式2現物'!M108)</f>
        <v>0</v>
      </c>
      <c r="N108" s="212">
        <f>SUM('[2]様式２償還'!N108,'[2]様式2現物'!N108)</f>
        <v>301936</v>
      </c>
      <c r="O108" s="204">
        <f t="shared" si="28"/>
        <v>399416</v>
      </c>
      <c r="P108" s="208">
        <f t="shared" si="29"/>
        <v>399416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12684335</v>
      </c>
      <c r="G109" s="205">
        <f aca="true" t="shared" si="32" ref="G109:P109">SUM(G110:G112)</f>
        <v>12628807</v>
      </c>
      <c r="H109" s="206">
        <f t="shared" si="32"/>
        <v>25313142</v>
      </c>
      <c r="I109" s="207">
        <f t="shared" si="32"/>
        <v>0</v>
      </c>
      <c r="J109" s="205">
        <f t="shared" si="32"/>
        <v>23264683</v>
      </c>
      <c r="K109" s="204">
        <f t="shared" si="32"/>
        <v>19753815</v>
      </c>
      <c r="L109" s="204">
        <f t="shared" si="32"/>
        <v>21607756</v>
      </c>
      <c r="M109" s="204">
        <f t="shared" si="32"/>
        <v>14505255</v>
      </c>
      <c r="N109" s="205">
        <f t="shared" si="32"/>
        <v>15475048</v>
      </c>
      <c r="O109" s="204">
        <f t="shared" si="32"/>
        <v>94606557</v>
      </c>
      <c r="P109" s="208">
        <f t="shared" si="32"/>
        <v>119919699</v>
      </c>
      <c r="Q109" s="177"/>
    </row>
    <row r="110" spans="3:17" ht="17.25" customHeight="1">
      <c r="C110" s="201"/>
      <c r="D110" s="209"/>
      <c r="E110" s="217" t="s">
        <v>150</v>
      </c>
      <c r="F110" s="211">
        <f>SUM('[2]様式２償還'!F110,'[2]様式2現物'!F110)</f>
        <v>5886950</v>
      </c>
      <c r="G110" s="212">
        <f>SUM('[2]様式２償還'!G110,'[2]様式2現物'!G110)</f>
        <v>9344120</v>
      </c>
      <c r="H110" s="206">
        <f t="shared" si="27"/>
        <v>15231070</v>
      </c>
      <c r="I110" s="213">
        <f>SUM('[2]様式２償還'!I110,'[2]様式2現物'!I110)</f>
        <v>0</v>
      </c>
      <c r="J110" s="212">
        <f>SUM('[2]様式２償還'!J110,'[2]様式2現物'!J110)</f>
        <v>19080980</v>
      </c>
      <c r="K110" s="211">
        <f>SUM('[2]様式２償還'!K110,'[2]様式2現物'!K110)</f>
        <v>17756420</v>
      </c>
      <c r="L110" s="211">
        <f>SUM('[2]様式２償還'!L110,'[2]様式2現物'!L110)</f>
        <v>19357520</v>
      </c>
      <c r="M110" s="211">
        <f>SUM('[2]様式２償還'!M110,'[2]様式2現物'!M110)</f>
        <v>13005240</v>
      </c>
      <c r="N110" s="212">
        <f>SUM('[2]様式２償還'!N110,'[2]様式2現物'!N110)</f>
        <v>14948420</v>
      </c>
      <c r="O110" s="204">
        <f t="shared" si="28"/>
        <v>84148580</v>
      </c>
      <c r="P110" s="208">
        <f t="shared" si="29"/>
        <v>99379650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1250857</v>
      </c>
      <c r="G111" s="212">
        <f>SUM('[2]様式２償還'!G111,'[2]様式2現物'!G111)</f>
        <v>687544</v>
      </c>
      <c r="H111" s="206">
        <f t="shared" si="27"/>
        <v>1938401</v>
      </c>
      <c r="I111" s="213">
        <f>SUM('[2]様式２償還'!I111,'[2]様式2現物'!I111)</f>
        <v>0</v>
      </c>
      <c r="J111" s="212">
        <f>SUM('[2]様式２償還'!J111,'[2]様式2現物'!J111)</f>
        <v>1487880</v>
      </c>
      <c r="K111" s="211">
        <f>SUM('[2]様式２償還'!K111,'[2]様式2現物'!K111)</f>
        <v>684812</v>
      </c>
      <c r="L111" s="211">
        <f>SUM('[2]様式２償還'!L111,'[2]様式2現物'!L111)</f>
        <v>824672</v>
      </c>
      <c r="M111" s="211">
        <f>SUM('[2]様式２償還'!M111,'[2]様式2現物'!M111)</f>
        <v>694918</v>
      </c>
      <c r="N111" s="212">
        <f>SUM('[2]様式２償還'!N111,'[2]様式2現物'!N111)</f>
        <v>192028</v>
      </c>
      <c r="O111" s="204">
        <f t="shared" si="28"/>
        <v>3884310</v>
      </c>
      <c r="P111" s="208">
        <f t="shared" si="29"/>
        <v>5822711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5546528</v>
      </c>
      <c r="G112" s="212">
        <f>SUM('[2]様式２償還'!G112,'[2]様式2現物'!G112)</f>
        <v>2597143</v>
      </c>
      <c r="H112" s="206">
        <f t="shared" si="27"/>
        <v>8143671</v>
      </c>
      <c r="I112" s="213">
        <f>SUM('[2]様式２償還'!I112,'[2]様式2現物'!I112)</f>
        <v>0</v>
      </c>
      <c r="J112" s="212">
        <f>SUM('[2]様式２償還'!J112,'[2]様式2現物'!J112)</f>
        <v>2695823</v>
      </c>
      <c r="K112" s="211">
        <f>SUM('[2]様式２償還'!K112,'[2]様式2現物'!K112)</f>
        <v>1312583</v>
      </c>
      <c r="L112" s="211">
        <f>SUM('[2]様式２償還'!L112,'[2]様式2現物'!L112)</f>
        <v>1425564</v>
      </c>
      <c r="M112" s="211">
        <f>SUM('[2]様式２償還'!M112,'[2]様式2現物'!M112)</f>
        <v>805097</v>
      </c>
      <c r="N112" s="212">
        <f>SUM('[2]様式２償還'!N112,'[2]様式2現物'!N112)</f>
        <v>334600</v>
      </c>
      <c r="O112" s="204">
        <f t="shared" si="28"/>
        <v>6573667</v>
      </c>
      <c r="P112" s="208">
        <f t="shared" si="29"/>
        <v>14717338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6679497</v>
      </c>
      <c r="G113" s="212">
        <f>SUM('[2]様式２償還'!G113,'[2]様式2現物'!G113)</f>
        <v>15121787</v>
      </c>
      <c r="H113" s="206">
        <f t="shared" si="27"/>
        <v>21801284</v>
      </c>
      <c r="I113" s="213">
        <f>SUM('[2]様式２償還'!I113,'[2]様式2現物'!I113)</f>
        <v>0</v>
      </c>
      <c r="J113" s="212">
        <f>SUM('[2]様式２償還'!J113,'[2]様式2現物'!J113)</f>
        <v>48431946</v>
      </c>
      <c r="K113" s="211">
        <f>SUM('[2]様式２償還'!K113,'[2]様式2現物'!K113)</f>
        <v>38098087</v>
      </c>
      <c r="L113" s="211">
        <f>SUM('[2]様式２償還'!L113,'[2]様式2現物'!L113)</f>
        <v>40797930</v>
      </c>
      <c r="M113" s="211">
        <f>SUM('[2]様式２償還'!M113,'[2]様式2現物'!M113)</f>
        <v>33842892</v>
      </c>
      <c r="N113" s="212">
        <f>SUM('[2]様式２償還'!N113,'[2]様式2現物'!N113)</f>
        <v>34542959</v>
      </c>
      <c r="O113" s="204">
        <f t="shared" si="28"/>
        <v>195713814</v>
      </c>
      <c r="P113" s="208">
        <f t="shared" si="29"/>
        <v>217515098</v>
      </c>
      <c r="Q113" s="177"/>
    </row>
    <row r="114" spans="3:17" ht="17.25" customHeight="1">
      <c r="C114" s="221"/>
      <c r="D114" s="222" t="s">
        <v>152</v>
      </c>
      <c r="E114" s="223"/>
      <c r="F114" s="307">
        <f>SUM('[2]様式２償還'!F114,'[2]様式2現物'!F114)</f>
        <v>7095277</v>
      </c>
      <c r="G114" s="308">
        <f>SUM('[2]様式２償還'!G114,'[2]様式2現物'!G114)</f>
        <v>7964207</v>
      </c>
      <c r="H114" s="224">
        <f t="shared" si="27"/>
        <v>15059484</v>
      </c>
      <c r="I114" s="309">
        <f>SUM('[2]様式２償還'!I114,'[2]様式2現物'!I114)</f>
        <v>0</v>
      </c>
      <c r="J114" s="308">
        <f>SUM('[2]様式２償還'!J114,'[2]様式2現物'!J114)</f>
        <v>42248578</v>
      </c>
      <c r="K114" s="307">
        <f>SUM('[2]様式２償還'!K114,'[2]様式2現物'!K114)</f>
        <v>23314290</v>
      </c>
      <c r="L114" s="307">
        <f>SUM('[2]様式２償還'!L114,'[2]様式2現物'!L114)</f>
        <v>24324878</v>
      </c>
      <c r="M114" s="307">
        <f>SUM('[2]様式２償還'!M114,'[2]様式2現物'!M114)</f>
        <v>11708543</v>
      </c>
      <c r="N114" s="308">
        <f>SUM('[2]様式２償還'!N114,'[2]様式2現物'!N114)</f>
        <v>10683960</v>
      </c>
      <c r="O114" s="224">
        <f t="shared" si="28"/>
        <v>112280249</v>
      </c>
      <c r="P114" s="225">
        <f t="shared" si="29"/>
        <v>127339733</v>
      </c>
      <c r="Q114" s="177"/>
    </row>
    <row r="115" spans="3:17" ht="17.25" customHeight="1">
      <c r="C115" s="194" t="s">
        <v>100</v>
      </c>
      <c r="D115" s="226"/>
      <c r="E115" s="227"/>
      <c r="F115" s="196">
        <f>SUM(F116:F124)</f>
        <v>144599</v>
      </c>
      <c r="G115" s="197">
        <f aca="true" t="shared" si="33" ref="G115:N115">SUM(G116:G124)</f>
        <v>3009607</v>
      </c>
      <c r="H115" s="198">
        <f>SUM(H116:H124)</f>
        <v>3154206</v>
      </c>
      <c r="I115" s="199">
        <f t="shared" si="33"/>
        <v>0</v>
      </c>
      <c r="J115" s="245">
        <f t="shared" si="33"/>
        <v>63288571</v>
      </c>
      <c r="K115" s="196">
        <f t="shared" si="33"/>
        <v>56637852</v>
      </c>
      <c r="L115" s="196">
        <f t="shared" si="33"/>
        <v>78475231</v>
      </c>
      <c r="M115" s="196">
        <f t="shared" si="33"/>
        <v>45010995</v>
      </c>
      <c r="N115" s="197">
        <f t="shared" si="33"/>
        <v>33832755</v>
      </c>
      <c r="O115" s="196">
        <f>SUM(O116:O124)</f>
        <v>277245404</v>
      </c>
      <c r="P115" s="200">
        <f>SUM(P116:P124)</f>
        <v>280399610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>SUM(F116:G116)</f>
        <v>0</v>
      </c>
      <c r="I116" s="213">
        <f>SUM('[2]様式２償還'!I116,'[2]様式2現物'!I116)</f>
        <v>0</v>
      </c>
      <c r="J116" s="247">
        <f>SUM('[2]様式２償還'!J116,'[2]様式2現物'!J116)</f>
        <v>1613880</v>
      </c>
      <c r="K116" s="211">
        <f>SUM('[2]様式２償還'!K116,'[2]様式2現物'!K116)</f>
        <v>976506</v>
      </c>
      <c r="L116" s="211">
        <f>SUM('[2]様式２償還'!L116,'[2]様式2現物'!L116)</f>
        <v>2746819</v>
      </c>
      <c r="M116" s="211">
        <f>SUM('[2]様式２償還'!M116,'[2]様式2現物'!M116)</f>
        <v>1786385</v>
      </c>
      <c r="N116" s="212">
        <f>SUM('[2]様式２償還'!N116,'[2]様式2現物'!N116)</f>
        <v>471182</v>
      </c>
      <c r="O116" s="204">
        <f>SUM(I116:N116)</f>
        <v>7594772</v>
      </c>
      <c r="P116" s="208">
        <f>H116+O116</f>
        <v>7594772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aca="true" t="shared" si="34" ref="H117:H124">SUM(F117:G117)</f>
        <v>0</v>
      </c>
      <c r="I117" s="213">
        <f>SUM('[2]様式２償還'!I117,'[2]様式2現物'!I117)</f>
        <v>0</v>
      </c>
      <c r="J117" s="247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 aca="true" t="shared" si="35" ref="O117:O124">SUM(I117:N117)</f>
        <v>0</v>
      </c>
      <c r="P117" s="208">
        <f aca="true" t="shared" si="36" ref="P117:P124">H117+O117</f>
        <v>0</v>
      </c>
      <c r="Q117" s="177"/>
    </row>
    <row r="118" spans="3:17" ht="17.25" customHeight="1">
      <c r="C118" s="201"/>
      <c r="D118" s="210" t="s">
        <v>153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34"/>
        <v>0</v>
      </c>
      <c r="I118" s="213">
        <f>SUM('[2]様式２償還'!I118,'[2]様式2現物'!I118)</f>
        <v>0</v>
      </c>
      <c r="J118" s="247">
        <f>SUM('[2]様式２償還'!J118,'[2]様式2現物'!J118)</f>
        <v>34136533</v>
      </c>
      <c r="K118" s="211">
        <f>SUM('[2]様式２償還'!K118,'[2]様式2現物'!K118)</f>
        <v>23546912</v>
      </c>
      <c r="L118" s="211">
        <f>SUM('[2]様式２償還'!L118,'[2]様式2現物'!L118)</f>
        <v>30618408</v>
      </c>
      <c r="M118" s="211">
        <f>SUM('[2]様式２償還'!M118,'[2]様式2現物'!M118)</f>
        <v>14903951</v>
      </c>
      <c r="N118" s="212">
        <f>SUM('[2]様式２償還'!N118,'[2]様式2現物'!N118)</f>
        <v>10332880</v>
      </c>
      <c r="O118" s="204">
        <f t="shared" si="35"/>
        <v>113538684</v>
      </c>
      <c r="P118" s="208">
        <f t="shared" si="36"/>
        <v>113538684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59975</v>
      </c>
      <c r="G119" s="212">
        <f>SUM('[2]様式２償還'!G119,'[2]様式2現物'!G119)</f>
        <v>703382</v>
      </c>
      <c r="H119" s="206">
        <f t="shared" si="34"/>
        <v>763357</v>
      </c>
      <c r="I119" s="213">
        <f>SUM('[2]様式２償還'!I119,'[2]様式2現物'!I119)</f>
        <v>0</v>
      </c>
      <c r="J119" s="247">
        <f>SUM('[2]様式２償還'!J119,'[2]様式2現物'!J119)</f>
        <v>3683204</v>
      </c>
      <c r="K119" s="211">
        <f>SUM('[2]様式２償還'!K119,'[2]様式2現物'!K119)</f>
        <v>3844415</v>
      </c>
      <c r="L119" s="211">
        <f>SUM('[2]様式２償還'!L119,'[2]様式2現物'!L119)</f>
        <v>7676857</v>
      </c>
      <c r="M119" s="211">
        <f>SUM('[2]様式２償還'!M119,'[2]様式2現物'!M119)</f>
        <v>4769671</v>
      </c>
      <c r="N119" s="212">
        <f>SUM('[2]様式２償還'!N119,'[2]様式2現物'!N119)</f>
        <v>3440375</v>
      </c>
      <c r="O119" s="204">
        <f t="shared" si="35"/>
        <v>23414522</v>
      </c>
      <c r="P119" s="208">
        <f t="shared" si="36"/>
        <v>24177879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84624</v>
      </c>
      <c r="G120" s="212">
        <f>SUM('[2]様式２償還'!G120,'[2]様式2現物'!G120)</f>
        <v>431920</v>
      </c>
      <c r="H120" s="206">
        <f t="shared" si="34"/>
        <v>516544</v>
      </c>
      <c r="I120" s="213">
        <f>SUM('[2]様式２償還'!I120,'[2]様式2現物'!I120)</f>
        <v>0</v>
      </c>
      <c r="J120" s="247">
        <f>SUM('[2]様式２償還'!J120,'[2]様式2現物'!J120)</f>
        <v>2360995</v>
      </c>
      <c r="K120" s="211">
        <f>SUM('[2]様式２償還'!K120,'[2]様式2現物'!K120)</f>
        <v>2648641</v>
      </c>
      <c r="L120" s="211">
        <f>SUM('[2]様式２償還'!L120,'[2]様式2現物'!L120)</f>
        <v>3590300</v>
      </c>
      <c r="M120" s="211">
        <f>SUM('[2]様式２償還'!M120,'[2]様式2現物'!M120)</f>
        <v>4261462</v>
      </c>
      <c r="N120" s="212">
        <f>SUM('[2]様式２償還'!N120,'[2]様式2現物'!N120)</f>
        <v>2030033</v>
      </c>
      <c r="O120" s="204">
        <f t="shared" si="35"/>
        <v>14891431</v>
      </c>
      <c r="P120" s="208">
        <f t="shared" si="36"/>
        <v>15407975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1874305</v>
      </c>
      <c r="H121" s="206">
        <f t="shared" si="34"/>
        <v>1874305</v>
      </c>
      <c r="I121" s="213">
        <f>SUM('[2]様式２償還'!I121,'[2]様式2現物'!I121)</f>
        <v>0</v>
      </c>
      <c r="J121" s="247">
        <f>SUM('[2]様式２償還'!J121,'[2]様式2現物'!J121)</f>
        <v>21235076</v>
      </c>
      <c r="K121" s="211">
        <f>SUM('[2]様式２償還'!K121,'[2]様式2現物'!K121)</f>
        <v>25338828</v>
      </c>
      <c r="L121" s="211">
        <f>SUM('[2]様式２償還'!L121,'[2]様式2現物'!L121)</f>
        <v>30049298</v>
      </c>
      <c r="M121" s="211">
        <f>SUM('[2]様式２償還'!M121,'[2]様式2現物'!M121)</f>
        <v>13912281</v>
      </c>
      <c r="N121" s="212">
        <f>SUM('[2]様式２償還'!N121,'[2]様式2現物'!N121)</f>
        <v>9628409</v>
      </c>
      <c r="O121" s="204">
        <f t="shared" si="35"/>
        <v>100163892</v>
      </c>
      <c r="P121" s="208">
        <f t="shared" si="36"/>
        <v>102038197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34"/>
        <v>0</v>
      </c>
      <c r="I122" s="213">
        <f>SUM('[2]様式２償還'!I122,'[2]様式2現物'!I122)</f>
        <v>0</v>
      </c>
      <c r="J122" s="247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 t="shared" si="35"/>
        <v>0</v>
      </c>
      <c r="P122" s="208">
        <f t="shared" si="36"/>
        <v>0</v>
      </c>
      <c r="Q122" s="177"/>
    </row>
    <row r="123" spans="3:17" ht="17.25" customHeight="1">
      <c r="C123" s="201"/>
      <c r="D123" s="210" t="s">
        <v>107</v>
      </c>
      <c r="E123" s="258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34"/>
        <v>0</v>
      </c>
      <c r="I123" s="213">
        <f>SUM('[2]様式２償還'!I123,'[2]様式2現物'!I123)</f>
        <v>0</v>
      </c>
      <c r="J123" s="247">
        <f>SUM('[2]様式２償還'!J123,'[2]様式2現物'!J123)</f>
        <v>258883</v>
      </c>
      <c r="K123" s="211">
        <f>SUM('[2]様式２償還'!K123,'[2]様式2現物'!K123)</f>
        <v>282550</v>
      </c>
      <c r="L123" s="211">
        <f>SUM('[2]様式２償還'!L123,'[2]様式2現物'!L123)</f>
        <v>3793549</v>
      </c>
      <c r="M123" s="211">
        <f>SUM('[2]様式２償還'!M123,'[2]様式2現物'!M123)</f>
        <v>5377245</v>
      </c>
      <c r="N123" s="212">
        <f>SUM('[2]様式２償還'!N123,'[2]様式2現物'!N123)</f>
        <v>7929876</v>
      </c>
      <c r="O123" s="204">
        <f t="shared" si="35"/>
        <v>17642103</v>
      </c>
      <c r="P123" s="208">
        <f t="shared" si="36"/>
        <v>17642103</v>
      </c>
      <c r="Q123" s="177"/>
    </row>
    <row r="124" spans="3:17" ht="17.25" customHeight="1">
      <c r="C124" s="228"/>
      <c r="D124" s="229" t="s">
        <v>154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 t="shared" si="34"/>
        <v>0</v>
      </c>
      <c r="I124" s="213">
        <f>SUM('[2]様式２償還'!I124,'[2]様式2現物'!I124)</f>
        <v>0</v>
      </c>
      <c r="J124" s="247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82">
        <f t="shared" si="35"/>
        <v>0</v>
      </c>
      <c r="P124" s="225">
        <f t="shared" si="36"/>
        <v>0</v>
      </c>
      <c r="Q124" s="177"/>
    </row>
    <row r="125" spans="3:17" ht="17.25" customHeight="1">
      <c r="C125" s="201" t="s">
        <v>155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45">
        <f aca="true" t="shared" si="37" ref="I125:P125">SUM(I126:I128)</f>
        <v>0</v>
      </c>
      <c r="J125" s="245">
        <f t="shared" si="37"/>
        <v>42492918</v>
      </c>
      <c r="K125" s="196">
        <f t="shared" si="37"/>
        <v>71454168</v>
      </c>
      <c r="L125" s="196">
        <f t="shared" si="37"/>
        <v>230745561</v>
      </c>
      <c r="M125" s="196">
        <f t="shared" si="37"/>
        <v>211814383</v>
      </c>
      <c r="N125" s="197">
        <f t="shared" si="37"/>
        <v>221203478</v>
      </c>
      <c r="O125" s="196">
        <f t="shared" si="37"/>
        <v>777710508</v>
      </c>
      <c r="P125" s="200">
        <f t="shared" si="37"/>
        <v>777710508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317">
        <f>SUM('[2]様式２償還'!I126,'[2]様式2現物'!I126)</f>
        <v>0</v>
      </c>
      <c r="J126" s="247">
        <f>SUM('[2]様式２償還'!J126,'[2]様式2現物'!J126)</f>
        <v>4013765</v>
      </c>
      <c r="K126" s="211">
        <f>SUM('[2]様式２償還'!K126,'[2]様式2現物'!K126)</f>
        <v>17955322</v>
      </c>
      <c r="L126" s="211">
        <f>SUM('[2]様式２償還'!L126,'[2]様式2現物'!L126)</f>
        <v>149870099</v>
      </c>
      <c r="M126" s="211">
        <f>SUM('[2]様式２償還'!M126,'[2]様式2現物'!M126)</f>
        <v>145492154</v>
      </c>
      <c r="N126" s="212">
        <f>SUM('[2]様式２償還'!N126,'[2]様式2現物'!N126)</f>
        <v>143023708</v>
      </c>
      <c r="O126" s="204">
        <f t="shared" si="28"/>
        <v>460355048</v>
      </c>
      <c r="P126" s="208">
        <f t="shared" si="29"/>
        <v>460355048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317">
        <f>SUM('[2]様式２償還'!I127,'[2]様式2現物'!I127)</f>
        <v>0</v>
      </c>
      <c r="J127" s="247">
        <f>SUM('[2]様式２償還'!J127,'[2]様式2現物'!J127)</f>
        <v>38479153</v>
      </c>
      <c r="K127" s="211">
        <f>SUM('[2]様式２償還'!K127,'[2]様式2現物'!K127)</f>
        <v>53210060</v>
      </c>
      <c r="L127" s="211">
        <f>SUM('[2]様式２償還'!L127,'[2]様式2現物'!L127)</f>
        <v>79841184</v>
      </c>
      <c r="M127" s="211">
        <f>SUM('[2]様式２償還'!M127,'[2]様式2現物'!M127)</f>
        <v>59587160</v>
      </c>
      <c r="N127" s="212">
        <f>SUM('[2]様式２償還'!N127,'[2]様式2現物'!N127)</f>
        <v>55143757</v>
      </c>
      <c r="O127" s="204">
        <f t="shared" si="28"/>
        <v>286261314</v>
      </c>
      <c r="P127" s="208">
        <f t="shared" si="29"/>
        <v>286261314</v>
      </c>
      <c r="Q127" s="177"/>
    </row>
    <row r="128" spans="3:17" ht="17.25" customHeight="1">
      <c r="C128" s="201"/>
      <c r="D128" s="230" t="s">
        <v>108</v>
      </c>
      <c r="E128" s="230"/>
      <c r="F128" s="310">
        <f>SUM('[2]様式２償還'!F128,'[2]様式2現物'!F128)</f>
        <v>0</v>
      </c>
      <c r="G128" s="311">
        <f>SUM('[2]様式２償還'!G128,'[2]様式2現物'!G128)</f>
        <v>0</v>
      </c>
      <c r="H128" s="231">
        <f>SUM(F128:G128)</f>
        <v>0</v>
      </c>
      <c r="I128" s="317">
        <f>SUM('[2]様式２償還'!I128,'[2]様式2現物'!I128)</f>
        <v>0</v>
      </c>
      <c r="J128" s="317">
        <f>SUM('[2]様式２償還'!J128,'[2]様式2現物'!J128)</f>
        <v>0</v>
      </c>
      <c r="K128" s="313">
        <f>SUM('[2]様式２償還'!K128,'[2]様式2現物'!K128)</f>
        <v>288786</v>
      </c>
      <c r="L128" s="313">
        <f>SUM('[2]様式２償還'!L128,'[2]様式2現物'!L128)</f>
        <v>1034278</v>
      </c>
      <c r="M128" s="313">
        <f>SUM('[2]様式２償還'!M128,'[2]様式2現物'!M128)</f>
        <v>6735069</v>
      </c>
      <c r="N128" s="312">
        <f>SUM('[2]様式２償還'!N128,'[2]様式2現物'!N128)</f>
        <v>23036013</v>
      </c>
      <c r="O128" s="232">
        <f t="shared" si="28"/>
        <v>31094146</v>
      </c>
      <c r="P128" s="233">
        <f t="shared" si="29"/>
        <v>31094146</v>
      </c>
      <c r="Q128" s="177"/>
    </row>
    <row r="129" spans="3:17" ht="17.25" customHeight="1" thickBot="1">
      <c r="C129" s="234" t="s">
        <v>156</v>
      </c>
      <c r="D129" s="235"/>
      <c r="E129" s="235"/>
      <c r="F129" s="236">
        <f>F95+F115+F125</f>
        <v>49179074</v>
      </c>
      <c r="G129" s="237">
        <f aca="true" t="shared" si="38" ref="G129:P129">G95+G115+G125</f>
        <v>85072921</v>
      </c>
      <c r="H129" s="238">
        <f t="shared" si="38"/>
        <v>134251995</v>
      </c>
      <c r="I129" s="239">
        <f t="shared" si="38"/>
        <v>0</v>
      </c>
      <c r="J129" s="248">
        <f t="shared" si="38"/>
        <v>422578170</v>
      </c>
      <c r="K129" s="236">
        <f t="shared" si="38"/>
        <v>374091995</v>
      </c>
      <c r="L129" s="236">
        <f t="shared" si="38"/>
        <v>602547705</v>
      </c>
      <c r="M129" s="236">
        <f t="shared" si="38"/>
        <v>453809743</v>
      </c>
      <c r="N129" s="237">
        <f t="shared" si="38"/>
        <v>468165128</v>
      </c>
      <c r="O129" s="236">
        <f t="shared" si="38"/>
        <v>2321192741</v>
      </c>
      <c r="P129" s="240">
        <f t="shared" si="38"/>
        <v>2455444736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118</v>
      </c>
      <c r="Q133" s="177"/>
    </row>
    <row r="134" spans="3:17" ht="13.5">
      <c r="C134" s="177" t="s">
        <v>157</v>
      </c>
      <c r="H134" s="179" t="str">
        <f>H90</f>
        <v>平成３０年３月月報（報告用）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143</v>
      </c>
      <c r="G138" s="190" t="s">
        <v>144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44077318</v>
      </c>
      <c r="G139" s="197">
        <f aca="true" t="shared" si="39" ref="G139:P139">G140+G146+G149+G153+G157+G158</f>
        <v>73431167</v>
      </c>
      <c r="H139" s="198">
        <f t="shared" si="39"/>
        <v>117508485</v>
      </c>
      <c r="I139" s="199">
        <f t="shared" si="39"/>
        <v>0</v>
      </c>
      <c r="J139" s="245">
        <f t="shared" si="39"/>
        <v>285143965</v>
      </c>
      <c r="K139" s="196">
        <f t="shared" si="39"/>
        <v>219841863</v>
      </c>
      <c r="L139" s="196">
        <f t="shared" si="39"/>
        <v>262201695</v>
      </c>
      <c r="M139" s="196">
        <f t="shared" si="39"/>
        <v>175436925</v>
      </c>
      <c r="N139" s="197">
        <f t="shared" si="39"/>
        <v>189837504</v>
      </c>
      <c r="O139" s="196">
        <f t="shared" si="39"/>
        <v>1132461952</v>
      </c>
      <c r="P139" s="200">
        <f t="shared" si="39"/>
        <v>1249970437</v>
      </c>
      <c r="Q139" s="177"/>
    </row>
    <row r="140" spans="3:17" ht="17.25" customHeight="1">
      <c r="C140" s="201"/>
      <c r="D140" s="202" t="s">
        <v>145</v>
      </c>
      <c r="E140" s="203"/>
      <c r="F140" s="204">
        <f>SUM(F141:F145)</f>
        <v>11079117</v>
      </c>
      <c r="G140" s="205">
        <f aca="true" t="shared" si="40" ref="G140:P140">SUM(G141:G145)</f>
        <v>19943568</v>
      </c>
      <c r="H140" s="206">
        <f t="shared" si="40"/>
        <v>31022685</v>
      </c>
      <c r="I140" s="207">
        <f t="shared" si="40"/>
        <v>0</v>
      </c>
      <c r="J140" s="246">
        <f t="shared" si="40"/>
        <v>95497437</v>
      </c>
      <c r="K140" s="204">
        <f t="shared" si="40"/>
        <v>83104033</v>
      </c>
      <c r="L140" s="204">
        <f t="shared" si="40"/>
        <v>103367516</v>
      </c>
      <c r="M140" s="204">
        <f t="shared" si="40"/>
        <v>82110280</v>
      </c>
      <c r="N140" s="205">
        <f t="shared" si="40"/>
        <v>107479345</v>
      </c>
      <c r="O140" s="204">
        <f t="shared" si="40"/>
        <v>471558611</v>
      </c>
      <c r="P140" s="208">
        <f t="shared" si="40"/>
        <v>502581296</v>
      </c>
      <c r="Q140" s="177"/>
    </row>
    <row r="141" spans="3:17" ht="17.25" customHeight="1">
      <c r="C141" s="201"/>
      <c r="D141" s="209"/>
      <c r="E141" s="210" t="s">
        <v>146</v>
      </c>
      <c r="F141" s="211">
        <f>SUM('[2]様式２償還'!F141,'[2]様式2現物'!F141)</f>
        <v>4093432</v>
      </c>
      <c r="G141" s="212">
        <f>SUM('[2]様式２償還'!G141,'[2]様式2現物'!G141)</f>
        <v>3847849</v>
      </c>
      <c r="H141" s="206">
        <f aca="true" t="shared" si="41" ref="H141:H158">SUM(F141:G141)</f>
        <v>7941281</v>
      </c>
      <c r="I141" s="213">
        <f>SUM('[2]様式２償還'!I141,'[2]様式2現物'!I141)</f>
        <v>0</v>
      </c>
      <c r="J141" s="247">
        <f>SUM('[2]様式２償還'!J141,'[2]様式2現物'!J141)</f>
        <v>59489354</v>
      </c>
      <c r="K141" s="211">
        <f>SUM('[2]様式２償還'!K141,'[2]様式2現物'!K141)</f>
        <v>56564295</v>
      </c>
      <c r="L141" s="211">
        <f>SUM('[2]様式２償還'!L141,'[2]様式2現物'!L141)</f>
        <v>73544821</v>
      </c>
      <c r="M141" s="211">
        <f>SUM('[2]様式２償還'!M141,'[2]様式2現物'!M141)</f>
        <v>58376715</v>
      </c>
      <c r="N141" s="212">
        <f>SUM('[2]様式２償還'!N141,'[2]様式2現物'!N141)</f>
        <v>70437413</v>
      </c>
      <c r="O141" s="204">
        <f aca="true" t="shared" si="42" ref="O141:O172">SUM(I141:N141)</f>
        <v>318412598</v>
      </c>
      <c r="P141" s="208">
        <f aca="true" t="shared" si="43" ref="P141:P172">H141+O141</f>
        <v>326353879</v>
      </c>
      <c r="Q141" s="177"/>
    </row>
    <row r="142" spans="3:17" ht="17.25" customHeight="1">
      <c r="C142" s="201"/>
      <c r="D142" s="209"/>
      <c r="E142" s="210" t="s">
        <v>147</v>
      </c>
      <c r="F142" s="211">
        <f>SUM('[2]様式２償還'!F142,'[2]様式2現物'!F142)</f>
        <v>0</v>
      </c>
      <c r="G142" s="212">
        <f>SUM('[2]様式２償還'!G142,'[2]様式2現物'!G142)</f>
        <v>52647</v>
      </c>
      <c r="H142" s="206">
        <f t="shared" si="41"/>
        <v>52647</v>
      </c>
      <c r="I142" s="213">
        <f>SUM('[2]様式２償還'!I142,'[2]様式2現物'!I142)</f>
        <v>0</v>
      </c>
      <c r="J142" s="247">
        <f>SUM('[2]様式２償還'!J142,'[2]様式2現物'!J142)</f>
        <v>203459</v>
      </c>
      <c r="K142" s="211">
        <f>SUM('[2]様式２償還'!K142,'[2]様式2現物'!K142)</f>
        <v>429001</v>
      </c>
      <c r="L142" s="211">
        <f>SUM('[2]様式２償還'!L142,'[2]様式2現物'!L142)</f>
        <v>1181633</v>
      </c>
      <c r="M142" s="211">
        <f>SUM('[2]様式２償還'!M142,'[2]様式2現物'!M142)</f>
        <v>3557513</v>
      </c>
      <c r="N142" s="212">
        <f>SUM('[2]様式２償還'!N142,'[2]様式2現物'!N142)</f>
        <v>9097325</v>
      </c>
      <c r="O142" s="204">
        <f t="shared" si="42"/>
        <v>14468931</v>
      </c>
      <c r="P142" s="208">
        <f t="shared" si="43"/>
        <v>14521578</v>
      </c>
      <c r="Q142" s="177"/>
    </row>
    <row r="143" spans="3:17" ht="17.25" customHeight="1">
      <c r="C143" s="201"/>
      <c r="D143" s="209"/>
      <c r="E143" s="210" t="s">
        <v>161</v>
      </c>
      <c r="F143" s="211">
        <f>SUM('[2]様式２償還'!F143,'[2]様式2現物'!F143)</f>
        <v>5028312</v>
      </c>
      <c r="G143" s="212">
        <f>SUM('[2]様式２償還'!G143,'[2]様式2現物'!G143)</f>
        <v>11795192</v>
      </c>
      <c r="H143" s="206">
        <f t="shared" si="41"/>
        <v>16823504</v>
      </c>
      <c r="I143" s="213">
        <f>SUM('[2]様式２償還'!I143,'[2]様式2現物'!I143)</f>
        <v>0</v>
      </c>
      <c r="J143" s="247">
        <f>SUM('[2]様式２償還'!J143,'[2]様式2現物'!J143)</f>
        <v>26103906</v>
      </c>
      <c r="K143" s="211">
        <f>SUM('[2]様式２償還'!K143,'[2]様式2現物'!K143)</f>
        <v>17975053</v>
      </c>
      <c r="L143" s="211">
        <f>SUM('[2]様式２償還'!L143,'[2]様式2現物'!L143)</f>
        <v>19761186</v>
      </c>
      <c r="M143" s="211">
        <f>SUM('[2]様式２償還'!M143,'[2]様式2現物'!M143)</f>
        <v>13711384</v>
      </c>
      <c r="N143" s="212">
        <f>SUM('[2]様式２償還'!N143,'[2]様式2現物'!N143)</f>
        <v>20851252</v>
      </c>
      <c r="O143" s="204">
        <f t="shared" si="42"/>
        <v>98402781</v>
      </c>
      <c r="P143" s="208">
        <f t="shared" si="43"/>
        <v>115226285</v>
      </c>
      <c r="Q143" s="177"/>
    </row>
    <row r="144" spans="3:17" ht="17.25" customHeight="1">
      <c r="C144" s="201"/>
      <c r="D144" s="209"/>
      <c r="E144" s="210" t="s">
        <v>162</v>
      </c>
      <c r="F144" s="211">
        <f>SUM('[2]様式２償還'!F144,'[2]様式2現物'!F144)</f>
        <v>399483</v>
      </c>
      <c r="G144" s="212">
        <f>SUM('[2]様式２償還'!G144,'[2]様式2現物'!G144)</f>
        <v>1205592</v>
      </c>
      <c r="H144" s="206">
        <f t="shared" si="41"/>
        <v>1605075</v>
      </c>
      <c r="I144" s="213">
        <f>SUM('[2]様式２償還'!I144,'[2]様式2現物'!I144)</f>
        <v>0</v>
      </c>
      <c r="J144" s="247">
        <f>SUM('[2]様式２償還'!J144,'[2]様式2現物'!J144)</f>
        <v>1718536</v>
      </c>
      <c r="K144" s="211">
        <f>SUM('[2]様式２償還'!K144,'[2]様式2現物'!K144)</f>
        <v>1555518</v>
      </c>
      <c r="L144" s="211">
        <f>SUM('[2]様式２償還'!L144,'[2]様式2現物'!L144)</f>
        <v>1287203</v>
      </c>
      <c r="M144" s="211">
        <f>SUM('[2]様式２償還'!M144,'[2]様式2現物'!M144)</f>
        <v>570197</v>
      </c>
      <c r="N144" s="212">
        <f>SUM('[2]様式２償還'!N144,'[2]様式2現物'!N144)</f>
        <v>692491</v>
      </c>
      <c r="O144" s="204">
        <f t="shared" si="42"/>
        <v>5823945</v>
      </c>
      <c r="P144" s="208">
        <f t="shared" si="43"/>
        <v>7429020</v>
      </c>
      <c r="Q144" s="177"/>
    </row>
    <row r="145" spans="3:17" ht="17.25" customHeight="1">
      <c r="C145" s="201"/>
      <c r="D145" s="209"/>
      <c r="E145" s="210" t="s">
        <v>163</v>
      </c>
      <c r="F145" s="211">
        <f>SUM('[2]様式２償還'!F145,'[2]様式2現物'!F145)</f>
        <v>1557890</v>
      </c>
      <c r="G145" s="212">
        <f>SUM('[2]様式２償還'!G145,'[2]様式2現物'!G145)</f>
        <v>3042288</v>
      </c>
      <c r="H145" s="206">
        <f t="shared" si="41"/>
        <v>4600178</v>
      </c>
      <c r="I145" s="213">
        <f>SUM('[2]様式２償還'!I145,'[2]様式2現物'!I145)</f>
        <v>0</v>
      </c>
      <c r="J145" s="247">
        <f>SUM('[2]様式２償還'!J145,'[2]様式2現物'!J145)</f>
        <v>7982182</v>
      </c>
      <c r="K145" s="211">
        <f>SUM('[2]様式２償還'!K145,'[2]様式2現物'!K145)</f>
        <v>6580166</v>
      </c>
      <c r="L145" s="211">
        <f>SUM('[2]様式２償還'!L145,'[2]様式2現物'!L145)</f>
        <v>7592673</v>
      </c>
      <c r="M145" s="211">
        <f>SUM('[2]様式２償還'!M145,'[2]様式2現物'!M145)</f>
        <v>5894471</v>
      </c>
      <c r="N145" s="212">
        <f>SUM('[2]様式２償還'!N145,'[2]様式2現物'!N145)</f>
        <v>6400864</v>
      </c>
      <c r="O145" s="204">
        <f t="shared" si="42"/>
        <v>34450356</v>
      </c>
      <c r="P145" s="208">
        <f t="shared" si="43"/>
        <v>39050534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8779196</v>
      </c>
      <c r="G146" s="205">
        <f aca="true" t="shared" si="44" ref="G146:O146">SUM(G147:G148)</f>
        <v>19780311</v>
      </c>
      <c r="H146" s="206">
        <f t="shared" si="44"/>
        <v>28559507</v>
      </c>
      <c r="I146" s="207">
        <f t="shared" si="44"/>
        <v>0</v>
      </c>
      <c r="J146" s="246">
        <f t="shared" si="44"/>
        <v>75040680</v>
      </c>
      <c r="K146" s="204">
        <f t="shared" si="44"/>
        <v>50324209</v>
      </c>
      <c r="L146" s="204">
        <f t="shared" si="44"/>
        <v>54086366</v>
      </c>
      <c r="M146" s="204">
        <f t="shared" si="44"/>
        <v>24363414</v>
      </c>
      <c r="N146" s="205">
        <f t="shared" si="44"/>
        <v>17602593</v>
      </c>
      <c r="O146" s="204">
        <f t="shared" si="44"/>
        <v>221417262</v>
      </c>
      <c r="P146" s="208">
        <f>SUM(P147:P148)</f>
        <v>249976769</v>
      </c>
      <c r="Q146" s="177"/>
    </row>
    <row r="147" spans="3:17" ht="17.25" customHeight="1">
      <c r="C147" s="201"/>
      <c r="D147" s="209"/>
      <c r="E147" s="215" t="s">
        <v>164</v>
      </c>
      <c r="F147" s="211">
        <f>SUM('[2]様式２償還'!F147,'[2]様式2現物'!F147)</f>
        <v>3849842</v>
      </c>
      <c r="G147" s="212">
        <f>SUM('[2]様式２償還'!G147,'[2]様式2現物'!G147)</f>
        <v>7642080</v>
      </c>
      <c r="H147" s="206">
        <f t="shared" si="41"/>
        <v>11491922</v>
      </c>
      <c r="I147" s="213">
        <f>SUM('[2]様式２償還'!I147,'[2]様式2現物'!I147)</f>
        <v>0</v>
      </c>
      <c r="J147" s="247">
        <f>SUM('[2]様式２償還'!J147,'[2]様式2現物'!J147)</f>
        <v>55740668</v>
      </c>
      <c r="K147" s="211">
        <f>SUM('[2]様式２償還'!K147,'[2]様式2現物'!K147)</f>
        <v>37767819</v>
      </c>
      <c r="L147" s="211">
        <f>SUM('[2]様式２償還'!L147,'[2]様式2現物'!L147)</f>
        <v>39656277</v>
      </c>
      <c r="M147" s="211">
        <f>SUM('[2]様式２償還'!M147,'[2]様式2現物'!M147)</f>
        <v>17733824</v>
      </c>
      <c r="N147" s="212">
        <f>SUM('[2]様式２償還'!N147,'[2]様式2現物'!N147)</f>
        <v>13901492</v>
      </c>
      <c r="O147" s="204">
        <f t="shared" si="42"/>
        <v>164800080</v>
      </c>
      <c r="P147" s="208">
        <f t="shared" si="43"/>
        <v>176292002</v>
      </c>
      <c r="Q147" s="177"/>
    </row>
    <row r="148" spans="3:17" ht="17.25" customHeight="1">
      <c r="C148" s="201"/>
      <c r="D148" s="209"/>
      <c r="E148" s="215" t="s">
        <v>165</v>
      </c>
      <c r="F148" s="211">
        <f>SUM('[2]様式２償還'!F148,'[2]様式2現物'!F148)</f>
        <v>4929354</v>
      </c>
      <c r="G148" s="212">
        <f>SUM('[2]様式２償還'!G148,'[2]様式2現物'!G148)</f>
        <v>12138231</v>
      </c>
      <c r="H148" s="206">
        <f t="shared" si="41"/>
        <v>17067585</v>
      </c>
      <c r="I148" s="213">
        <f>SUM('[2]様式２償還'!I148,'[2]様式2現物'!I148)</f>
        <v>0</v>
      </c>
      <c r="J148" s="247">
        <f>SUM('[2]様式２償還'!J148,'[2]様式2現物'!J148)</f>
        <v>19300012</v>
      </c>
      <c r="K148" s="211">
        <f>SUM('[2]様式２償還'!K148,'[2]様式2現物'!K148)</f>
        <v>12556390</v>
      </c>
      <c r="L148" s="211">
        <f>SUM('[2]様式２償還'!L148,'[2]様式2現物'!L148)</f>
        <v>14430089</v>
      </c>
      <c r="M148" s="211">
        <f>SUM('[2]様式２償還'!M148,'[2]様式2現物'!M148)</f>
        <v>6629590</v>
      </c>
      <c r="N148" s="212">
        <f>SUM('[2]様式２償還'!N148,'[2]様式2現物'!N148)</f>
        <v>3701101</v>
      </c>
      <c r="O148" s="204">
        <f t="shared" si="42"/>
        <v>56617182</v>
      </c>
      <c r="P148" s="208">
        <f t="shared" si="43"/>
        <v>73684767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113801</v>
      </c>
      <c r="G149" s="205">
        <f aca="true" t="shared" si="45" ref="G149:P149">SUM(G150:G152)</f>
        <v>1254777</v>
      </c>
      <c r="H149" s="206">
        <f t="shared" si="45"/>
        <v>1368578</v>
      </c>
      <c r="I149" s="207">
        <f t="shared" si="45"/>
        <v>0</v>
      </c>
      <c r="J149" s="246">
        <f t="shared" si="45"/>
        <v>9282861</v>
      </c>
      <c r="K149" s="204">
        <f t="shared" si="45"/>
        <v>12195621</v>
      </c>
      <c r="L149" s="204">
        <f t="shared" si="45"/>
        <v>25671821</v>
      </c>
      <c r="M149" s="204">
        <f t="shared" si="45"/>
        <v>14746269</v>
      </c>
      <c r="N149" s="205">
        <f t="shared" si="45"/>
        <v>9846355</v>
      </c>
      <c r="O149" s="204">
        <f t="shared" si="45"/>
        <v>71742927</v>
      </c>
      <c r="P149" s="208">
        <f t="shared" si="45"/>
        <v>73111505</v>
      </c>
      <c r="Q149" s="177"/>
    </row>
    <row r="150" spans="3:17" ht="17.25" customHeight="1">
      <c r="C150" s="201"/>
      <c r="D150" s="209"/>
      <c r="E150" s="210" t="s">
        <v>166</v>
      </c>
      <c r="F150" s="211">
        <f>SUM('[2]様式２償還'!F150,'[2]様式2現物'!F150)</f>
        <v>113801</v>
      </c>
      <c r="G150" s="212">
        <f>SUM('[2]様式２償還'!G150,'[2]様式2現物'!G150)</f>
        <v>1089576</v>
      </c>
      <c r="H150" s="206">
        <f t="shared" si="41"/>
        <v>1203377</v>
      </c>
      <c r="I150" s="213">
        <f>SUM('[2]様式２償還'!I150,'[2]様式2現物'!I150)</f>
        <v>0</v>
      </c>
      <c r="J150" s="247">
        <f>SUM('[2]様式２償還'!J150,'[2]様式2現物'!J150)</f>
        <v>8255609</v>
      </c>
      <c r="K150" s="211">
        <f>SUM('[2]様式２償還'!K150,'[2]様式2現物'!K150)</f>
        <v>11274499</v>
      </c>
      <c r="L150" s="211">
        <f>SUM('[2]様式２償還'!L150,'[2]様式2現物'!L150)</f>
        <v>23986663</v>
      </c>
      <c r="M150" s="211">
        <f>SUM('[2]様式２償還'!M150,'[2]様式2現物'!M150)</f>
        <v>12900664</v>
      </c>
      <c r="N150" s="212">
        <f>SUM('[2]様式２償還'!N150,'[2]様式2現物'!N150)</f>
        <v>8547509</v>
      </c>
      <c r="O150" s="204">
        <f t="shared" si="42"/>
        <v>64964944</v>
      </c>
      <c r="P150" s="208">
        <f t="shared" si="43"/>
        <v>66168321</v>
      </c>
      <c r="Q150" s="177"/>
    </row>
    <row r="151" spans="3:17" ht="24.75" customHeight="1">
      <c r="C151" s="201"/>
      <c r="D151" s="209"/>
      <c r="E151" s="216" t="s">
        <v>167</v>
      </c>
      <c r="F151" s="211">
        <f>SUM('[2]様式２償還'!F151,'[2]様式2現物'!F151)</f>
        <v>0</v>
      </c>
      <c r="G151" s="212">
        <f>SUM('[2]様式２償還'!G151,'[2]様式2現物'!G151)</f>
        <v>165201</v>
      </c>
      <c r="H151" s="206">
        <f t="shared" si="41"/>
        <v>165201</v>
      </c>
      <c r="I151" s="213">
        <f>SUM('[2]様式２償還'!I151,'[2]様式2現物'!I151)</f>
        <v>0</v>
      </c>
      <c r="J151" s="247">
        <f>SUM('[2]様式２償還'!J151,'[2]様式2現物'!J151)</f>
        <v>1027252</v>
      </c>
      <c r="K151" s="211">
        <f>SUM('[2]様式２償還'!K151,'[2]様式2現物'!K151)</f>
        <v>833390</v>
      </c>
      <c r="L151" s="211">
        <f>SUM('[2]様式２償還'!L151,'[2]様式2現物'!L151)</f>
        <v>1685158</v>
      </c>
      <c r="M151" s="211">
        <f>SUM('[2]様式２償還'!M151,'[2]様式2現物'!M151)</f>
        <v>1845605</v>
      </c>
      <c r="N151" s="212">
        <f>SUM('[2]様式２償還'!N151,'[2]様式2現物'!N151)</f>
        <v>1039928</v>
      </c>
      <c r="O151" s="204">
        <f t="shared" si="42"/>
        <v>6431333</v>
      </c>
      <c r="P151" s="208">
        <f t="shared" si="43"/>
        <v>6596534</v>
      </c>
      <c r="Q151" s="177"/>
    </row>
    <row r="152" spans="3:17" ht="24.75" customHeight="1">
      <c r="C152" s="201"/>
      <c r="D152" s="215"/>
      <c r="E152" s="216" t="s">
        <v>168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41"/>
        <v>0</v>
      </c>
      <c r="I152" s="213">
        <f>SUM('[2]様式２償還'!I152,'[2]様式2現物'!I152)</f>
        <v>0</v>
      </c>
      <c r="J152" s="247">
        <f>SUM('[2]様式２償還'!J152,'[2]様式2現物'!J152)</f>
        <v>0</v>
      </c>
      <c r="K152" s="211">
        <f>SUM('[2]様式２償還'!K152,'[2]様式2現物'!K152)</f>
        <v>87732</v>
      </c>
      <c r="L152" s="211">
        <f>SUM('[2]様式２償還'!L152,'[2]様式2現物'!L152)</f>
        <v>0</v>
      </c>
      <c r="M152" s="211">
        <f>SUM('[2]様式２償還'!M152,'[2]様式2現物'!M152)</f>
        <v>0</v>
      </c>
      <c r="N152" s="212">
        <f>SUM('[2]様式２償還'!N152,'[2]様式2現物'!N152)</f>
        <v>258918</v>
      </c>
      <c r="O152" s="204">
        <f t="shared" si="42"/>
        <v>346650</v>
      </c>
      <c r="P152" s="208">
        <f t="shared" si="43"/>
        <v>346650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11198865</v>
      </c>
      <c r="G153" s="205">
        <f aca="true" t="shared" si="46" ref="G153:P153">SUM(G154:G156)</f>
        <v>11201644</v>
      </c>
      <c r="H153" s="206">
        <f t="shared" si="46"/>
        <v>22400509</v>
      </c>
      <c r="I153" s="207">
        <f t="shared" si="46"/>
        <v>0</v>
      </c>
      <c r="J153" s="205">
        <f t="shared" si="46"/>
        <v>20675504</v>
      </c>
      <c r="K153" s="204">
        <f t="shared" si="46"/>
        <v>17460780</v>
      </c>
      <c r="L153" s="204">
        <f t="shared" si="46"/>
        <v>19141001</v>
      </c>
      <c r="M153" s="204">
        <f t="shared" si="46"/>
        <v>12900188</v>
      </c>
      <c r="N153" s="205">
        <f t="shared" si="46"/>
        <v>13752778</v>
      </c>
      <c r="O153" s="204">
        <f t="shared" si="46"/>
        <v>83930251</v>
      </c>
      <c r="P153" s="208">
        <f t="shared" si="46"/>
        <v>106330760</v>
      </c>
      <c r="Q153" s="177"/>
    </row>
    <row r="154" spans="3:17" ht="17.25" customHeight="1">
      <c r="C154" s="201"/>
      <c r="D154" s="209"/>
      <c r="E154" s="217" t="s">
        <v>150</v>
      </c>
      <c r="F154" s="211">
        <f>SUM('[2]様式２償還'!F154,'[2]様式2現物'!F154)</f>
        <v>5231242</v>
      </c>
      <c r="G154" s="212">
        <f>SUM('[2]様式２償還'!G154,'[2]様式2現物'!G154)</f>
        <v>8312801</v>
      </c>
      <c r="H154" s="206">
        <f t="shared" si="41"/>
        <v>13544043</v>
      </c>
      <c r="I154" s="213">
        <f>SUM('[2]様式２償還'!I154,'[2]様式2現物'!I154)</f>
        <v>0</v>
      </c>
      <c r="J154" s="212">
        <f>SUM('[2]様式２償還'!J154,'[2]様式2現物'!J154)</f>
        <v>16953811</v>
      </c>
      <c r="K154" s="211">
        <f>SUM('[2]様式２償還'!K154,'[2]様式2現物'!K154)</f>
        <v>15695149</v>
      </c>
      <c r="L154" s="211">
        <f>SUM('[2]様式２償還'!L154,'[2]様式2現物'!L154)</f>
        <v>17160728</v>
      </c>
      <c r="M154" s="211">
        <f>SUM('[2]様式２償還'!M154,'[2]様式2現物'!M154)</f>
        <v>11548318</v>
      </c>
      <c r="N154" s="212">
        <f>SUM('[2]様式２償還'!N154,'[2]様式2現物'!N154)</f>
        <v>13281093</v>
      </c>
      <c r="O154" s="204">
        <f t="shared" si="42"/>
        <v>74639099</v>
      </c>
      <c r="P154" s="208">
        <f t="shared" si="43"/>
        <v>88183142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1122323</v>
      </c>
      <c r="G155" s="212">
        <f>SUM('[2]様式２償還'!G155,'[2]様式2現物'!G155)</f>
        <v>613055</v>
      </c>
      <c r="H155" s="206">
        <f t="shared" si="41"/>
        <v>1735378</v>
      </c>
      <c r="I155" s="213">
        <f>SUM('[2]様式２償還'!I155,'[2]様式2現物'!I155)</f>
        <v>0</v>
      </c>
      <c r="J155" s="212">
        <f>SUM('[2]様式２償還'!J155,'[2]様式2現物'!J155)</f>
        <v>1327435</v>
      </c>
      <c r="K155" s="211">
        <f>SUM('[2]様式２償還'!K155,'[2]様式2現物'!K155)</f>
        <v>604308</v>
      </c>
      <c r="L155" s="211">
        <f>SUM('[2]様式２償還'!L155,'[2]様式2現物'!L155)</f>
        <v>733806</v>
      </c>
      <c r="M155" s="211">
        <f>SUM('[2]様式２償還'!M155,'[2]様式2現物'!M155)</f>
        <v>627283</v>
      </c>
      <c r="N155" s="212">
        <f>SUM('[2]様式２償還'!N155,'[2]様式2現物'!N155)</f>
        <v>170545</v>
      </c>
      <c r="O155" s="204">
        <f t="shared" si="42"/>
        <v>3463377</v>
      </c>
      <c r="P155" s="208">
        <f t="shared" si="43"/>
        <v>5198755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4845300</v>
      </c>
      <c r="G156" s="212">
        <f>SUM('[2]様式２償還'!G156,'[2]様式2現物'!G156)</f>
        <v>2275788</v>
      </c>
      <c r="H156" s="206">
        <f t="shared" si="41"/>
        <v>7121088</v>
      </c>
      <c r="I156" s="213">
        <f>SUM('[2]様式２償還'!I156,'[2]様式2現物'!I156)</f>
        <v>0</v>
      </c>
      <c r="J156" s="212">
        <f>SUM('[2]様式２償還'!J156,'[2]様式2現物'!J156)</f>
        <v>2394258</v>
      </c>
      <c r="K156" s="211">
        <f>SUM('[2]様式２償還'!K156,'[2]様式2現物'!K156)</f>
        <v>1161323</v>
      </c>
      <c r="L156" s="211">
        <f>SUM('[2]様式２償還'!L156,'[2]様式2現物'!L156)</f>
        <v>1246467</v>
      </c>
      <c r="M156" s="211">
        <f>SUM('[2]様式２償還'!M156,'[2]様式2現物'!M156)</f>
        <v>724587</v>
      </c>
      <c r="N156" s="212">
        <f>SUM('[2]様式２償還'!N156,'[2]様式2現物'!N156)</f>
        <v>301140</v>
      </c>
      <c r="O156" s="204">
        <f t="shared" si="42"/>
        <v>5827775</v>
      </c>
      <c r="P156" s="208">
        <f t="shared" si="43"/>
        <v>12948863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5811062</v>
      </c>
      <c r="G157" s="212">
        <f>SUM('[2]様式２償還'!G157,'[2]様式2現物'!G157)</f>
        <v>13286660</v>
      </c>
      <c r="H157" s="206">
        <f t="shared" si="41"/>
        <v>19097722</v>
      </c>
      <c r="I157" s="213">
        <f>SUM('[2]様式２償還'!I157,'[2]様式2現物'!I157)</f>
        <v>0</v>
      </c>
      <c r="J157" s="212">
        <f>SUM('[2]様式２償還'!J157,'[2]様式2現物'!J157)</f>
        <v>42398905</v>
      </c>
      <c r="K157" s="211">
        <f>SUM('[2]様式２償還'!K157,'[2]様式2現物'!K157)</f>
        <v>33442930</v>
      </c>
      <c r="L157" s="211">
        <f>SUM('[2]様式２償還'!L157,'[2]様式2現物'!L157)</f>
        <v>35610113</v>
      </c>
      <c r="M157" s="211">
        <f>SUM('[2]様式２償還'!M157,'[2]様式2現物'!M157)</f>
        <v>29608231</v>
      </c>
      <c r="N157" s="212">
        <f>SUM('[2]様式２償還'!N157,'[2]様式2現物'!N157)</f>
        <v>30472473</v>
      </c>
      <c r="O157" s="204">
        <f t="shared" si="42"/>
        <v>171532652</v>
      </c>
      <c r="P157" s="208">
        <f t="shared" si="43"/>
        <v>190630374</v>
      </c>
      <c r="Q157" s="177"/>
    </row>
    <row r="158" spans="3:17" ht="17.25" customHeight="1">
      <c r="C158" s="221"/>
      <c r="D158" s="222" t="s">
        <v>152</v>
      </c>
      <c r="E158" s="223"/>
      <c r="F158" s="307">
        <f>SUM('[2]様式２償還'!F158,'[2]様式2現物'!F158)</f>
        <v>7095277</v>
      </c>
      <c r="G158" s="308">
        <f>SUM('[2]様式２償還'!G158,'[2]様式2現物'!G158)</f>
        <v>7964207</v>
      </c>
      <c r="H158" s="224">
        <f t="shared" si="41"/>
        <v>15059484</v>
      </c>
      <c r="I158" s="309">
        <f>SUM('[2]様式２償還'!I158,'[2]様式2現物'!I158)</f>
        <v>0</v>
      </c>
      <c r="J158" s="308">
        <f>SUM('[2]様式２償還'!J158,'[2]様式2現物'!J158)</f>
        <v>42248578</v>
      </c>
      <c r="K158" s="307">
        <f>SUM('[2]様式２償還'!K158,'[2]様式2現物'!K158)</f>
        <v>23314290</v>
      </c>
      <c r="L158" s="307">
        <f>SUM('[2]様式２償還'!L158,'[2]様式2現物'!L158)</f>
        <v>24324878</v>
      </c>
      <c r="M158" s="307">
        <f>SUM('[2]様式２償還'!M158,'[2]様式2現物'!M158)</f>
        <v>11708543</v>
      </c>
      <c r="N158" s="308">
        <f>SUM('[2]様式２償還'!N158,'[2]様式2現物'!N158)</f>
        <v>10683960</v>
      </c>
      <c r="O158" s="224">
        <f t="shared" si="42"/>
        <v>112280249</v>
      </c>
      <c r="P158" s="225">
        <f t="shared" si="43"/>
        <v>127339733</v>
      </c>
      <c r="Q158" s="177"/>
    </row>
    <row r="159" spans="3:17" ht="17.25" customHeight="1">
      <c r="C159" s="194" t="s">
        <v>100</v>
      </c>
      <c r="D159" s="226"/>
      <c r="E159" s="227"/>
      <c r="F159" s="196">
        <f aca="true" t="shared" si="47" ref="F159:N159">SUM(F160:F168)</f>
        <v>124140</v>
      </c>
      <c r="G159" s="197">
        <f t="shared" si="47"/>
        <v>2678988</v>
      </c>
      <c r="H159" s="198">
        <f>SUM(H160:H168)</f>
        <v>2803128</v>
      </c>
      <c r="I159" s="199">
        <f t="shared" si="47"/>
        <v>0</v>
      </c>
      <c r="J159" s="245">
        <f t="shared" si="47"/>
        <v>56012530</v>
      </c>
      <c r="K159" s="196">
        <f t="shared" si="47"/>
        <v>50267454</v>
      </c>
      <c r="L159" s="196">
        <f t="shared" si="47"/>
        <v>69624061</v>
      </c>
      <c r="M159" s="196">
        <f t="shared" si="47"/>
        <v>40052067</v>
      </c>
      <c r="N159" s="197">
        <f t="shared" si="47"/>
        <v>30158627</v>
      </c>
      <c r="O159" s="196">
        <f>SUM(O160:O168)</f>
        <v>246114739</v>
      </c>
      <c r="P159" s="200">
        <f>SUM(P160:P168)</f>
        <v>248917867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47">
        <f>SUM('[2]様式２償還'!J160,'[2]様式2現物'!J160)</f>
        <v>1425335</v>
      </c>
      <c r="K160" s="211">
        <f>SUM('[2]様式２償還'!K160,'[2]様式2現物'!K160)</f>
        <v>845347</v>
      </c>
      <c r="L160" s="211">
        <f>SUM('[2]様式２償還'!L160,'[2]様式2現物'!L160)</f>
        <v>2405828</v>
      </c>
      <c r="M160" s="211">
        <f>SUM('[2]様式２償還'!M160,'[2]様式2現物'!M160)</f>
        <v>1564890</v>
      </c>
      <c r="N160" s="212">
        <f>SUM('[2]様式２償還'!N160,'[2]様式2現物'!N160)</f>
        <v>424063</v>
      </c>
      <c r="O160" s="204">
        <f>SUM(I160:N160)</f>
        <v>6665463</v>
      </c>
      <c r="P160" s="208">
        <f>H160+O160</f>
        <v>6665463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 aca="true" t="shared" si="48" ref="H161:H168">SUM(F161:G161)</f>
        <v>0</v>
      </c>
      <c r="I161" s="213">
        <f>SUM('[2]様式２償還'!I161,'[2]様式2現物'!I161)</f>
        <v>0</v>
      </c>
      <c r="J161" s="247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 aca="true" t="shared" si="49" ref="O161:O168">SUM(I161:N161)</f>
        <v>0</v>
      </c>
      <c r="P161" s="208">
        <f aca="true" t="shared" si="50" ref="P161:P168">H161+O161</f>
        <v>0</v>
      </c>
      <c r="Q161" s="177"/>
    </row>
    <row r="162" spans="3:17" ht="17.25" customHeight="1">
      <c r="C162" s="201"/>
      <c r="D162" s="210" t="s">
        <v>153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 t="shared" si="48"/>
        <v>0</v>
      </c>
      <c r="I162" s="213">
        <f>SUM('[2]様式２償還'!I162,'[2]様式2現物'!I162)</f>
        <v>0</v>
      </c>
      <c r="J162" s="247">
        <f>SUM('[2]様式２償還'!J162,'[2]様式2現物'!J162)</f>
        <v>30323312</v>
      </c>
      <c r="K162" s="211">
        <f>SUM('[2]様式２償還'!K162,'[2]様式2現物'!K162)</f>
        <v>20918681</v>
      </c>
      <c r="L162" s="211">
        <f>SUM('[2]様式２償還'!L162,'[2]様式2現物'!L162)</f>
        <v>27223334</v>
      </c>
      <c r="M162" s="211">
        <f>SUM('[2]様式２償還'!M162,'[2]様式2現物'!M162)</f>
        <v>13292358</v>
      </c>
      <c r="N162" s="212">
        <f>SUM('[2]様式２償還'!N162,'[2]様式2現物'!N162)</f>
        <v>9246789</v>
      </c>
      <c r="O162" s="204">
        <f t="shared" si="49"/>
        <v>101004474</v>
      </c>
      <c r="P162" s="208">
        <f t="shared" si="50"/>
        <v>101004474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47980</v>
      </c>
      <c r="G163" s="212">
        <f>SUM('[2]様式２償還'!G163,'[2]様式2現物'!G163)</f>
        <v>619687</v>
      </c>
      <c r="H163" s="206">
        <f t="shared" si="48"/>
        <v>667667</v>
      </c>
      <c r="I163" s="213">
        <f>SUM('[2]様式２償還'!I163,'[2]様式2現物'!I163)</f>
        <v>0</v>
      </c>
      <c r="J163" s="247">
        <f>SUM('[2]様式２償還'!J163,'[2]様式2現物'!J163)</f>
        <v>3289461</v>
      </c>
      <c r="K163" s="211">
        <f>SUM('[2]様式２償還'!K163,'[2]様式2現物'!K163)</f>
        <v>3347851</v>
      </c>
      <c r="L163" s="211">
        <f>SUM('[2]様式２償還'!L163,'[2]様式2現物'!L163)</f>
        <v>6859231</v>
      </c>
      <c r="M163" s="211">
        <f>SUM('[2]様式２償還'!M163,'[2]様式2現物'!M163)</f>
        <v>4253681</v>
      </c>
      <c r="N163" s="212">
        <f>SUM('[2]様式２償還'!N163,'[2]様式2現物'!N163)</f>
        <v>3063751</v>
      </c>
      <c r="O163" s="204">
        <f t="shared" si="49"/>
        <v>20813975</v>
      </c>
      <c r="P163" s="208">
        <f t="shared" si="50"/>
        <v>21481642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76160</v>
      </c>
      <c r="G164" s="212">
        <f>SUM('[2]様式２償還'!G164,'[2]様式2現物'!G164)</f>
        <v>372431</v>
      </c>
      <c r="H164" s="206">
        <f t="shared" si="48"/>
        <v>448591</v>
      </c>
      <c r="I164" s="213">
        <f>SUM('[2]様式２償還'!I164,'[2]様式2現物'!I164)</f>
        <v>0</v>
      </c>
      <c r="J164" s="247">
        <f>SUM('[2]様式２償還'!J164,'[2]様式2現物'!J164)</f>
        <v>2098331</v>
      </c>
      <c r="K164" s="211">
        <f>SUM('[2]様式２償還'!K164,'[2]様式2現物'!K164)</f>
        <v>2366139</v>
      </c>
      <c r="L164" s="211">
        <f>SUM('[2]様式２償還'!L164,'[2]様式2現物'!L164)</f>
        <v>3172979</v>
      </c>
      <c r="M164" s="211">
        <f>SUM('[2]様式２償還'!M164,'[2]様式2現物'!M164)</f>
        <v>3805549</v>
      </c>
      <c r="N164" s="212">
        <f>SUM('[2]様式２償還'!N164,'[2]様式2現物'!N164)</f>
        <v>1827026</v>
      </c>
      <c r="O164" s="204">
        <f t="shared" si="49"/>
        <v>13270024</v>
      </c>
      <c r="P164" s="208">
        <f t="shared" si="50"/>
        <v>13718615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1686870</v>
      </c>
      <c r="H165" s="206">
        <f t="shared" si="48"/>
        <v>1686870</v>
      </c>
      <c r="I165" s="213">
        <f>SUM('[2]様式２償還'!I165,'[2]様式2現物'!I165)</f>
        <v>0</v>
      </c>
      <c r="J165" s="247">
        <f>SUM('[2]様式２償還'!J165,'[2]様式2現物'!J165)</f>
        <v>18643097</v>
      </c>
      <c r="K165" s="211">
        <f>SUM('[2]様式２償還'!K165,'[2]様式2現物'!K165)</f>
        <v>22535141</v>
      </c>
      <c r="L165" s="211">
        <f>SUM('[2]様式２償還'!L165,'[2]様式2現物'!L165)</f>
        <v>26579944</v>
      </c>
      <c r="M165" s="211">
        <f>SUM('[2]様式２償還'!M165,'[2]様式2現物'!M165)</f>
        <v>12296075</v>
      </c>
      <c r="N165" s="212">
        <f>SUM('[2]様式２償還'!N165,'[2]様式2現物'!N165)</f>
        <v>8533542</v>
      </c>
      <c r="O165" s="204">
        <f t="shared" si="49"/>
        <v>88587799</v>
      </c>
      <c r="P165" s="208">
        <f t="shared" si="50"/>
        <v>90274669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 t="shared" si="48"/>
        <v>0</v>
      </c>
      <c r="I166" s="213">
        <f>SUM('[2]様式２償還'!I166,'[2]様式2現物'!I166)</f>
        <v>0</v>
      </c>
      <c r="J166" s="247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49"/>
        <v>0</v>
      </c>
      <c r="P166" s="208">
        <f t="shared" si="50"/>
        <v>0</v>
      </c>
      <c r="Q166" s="177"/>
    </row>
    <row r="167" spans="3:17" ht="17.25" customHeight="1">
      <c r="C167" s="201"/>
      <c r="D167" s="210" t="s">
        <v>107</v>
      </c>
      <c r="E167" s="258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 t="shared" si="48"/>
        <v>0</v>
      </c>
      <c r="I167" s="213">
        <f>SUM('[2]様式２償還'!I167,'[2]様式2現物'!I167)</f>
        <v>0</v>
      </c>
      <c r="J167" s="247">
        <f>SUM('[2]様式２償還'!J167,'[2]様式2現物'!J167)</f>
        <v>232994</v>
      </c>
      <c r="K167" s="211">
        <f>SUM('[2]様式２償還'!K167,'[2]様式2現物'!K167)</f>
        <v>254295</v>
      </c>
      <c r="L167" s="211">
        <f>SUM('[2]様式２償還'!L167,'[2]様式2現物'!L167)</f>
        <v>3382745</v>
      </c>
      <c r="M167" s="211">
        <f>SUM('[2]様式２償還'!M167,'[2]様式2現物'!M167)</f>
        <v>4839514</v>
      </c>
      <c r="N167" s="212">
        <f>SUM('[2]様式２償還'!N167,'[2]様式2現物'!N167)</f>
        <v>7063456</v>
      </c>
      <c r="O167" s="204">
        <f t="shared" si="49"/>
        <v>15773004</v>
      </c>
      <c r="P167" s="208">
        <f t="shared" si="50"/>
        <v>15773004</v>
      </c>
      <c r="Q167" s="177"/>
    </row>
    <row r="168" spans="3:17" ht="17.25" customHeight="1">
      <c r="C168" s="228"/>
      <c r="D168" s="229" t="s">
        <v>154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 t="shared" si="48"/>
        <v>0</v>
      </c>
      <c r="I168" s="213">
        <f>SUM('[2]様式２償還'!I168,'[2]様式2現物'!I168)</f>
        <v>0</v>
      </c>
      <c r="J168" s="247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82">
        <f t="shared" si="49"/>
        <v>0</v>
      </c>
      <c r="P168" s="225">
        <f t="shared" si="50"/>
        <v>0</v>
      </c>
      <c r="Q168" s="177"/>
    </row>
    <row r="169" spans="3:17" ht="17.25" customHeight="1">
      <c r="C169" s="201" t="s">
        <v>155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45">
        <f>SUM(I170:I172)</f>
        <v>0</v>
      </c>
      <c r="J169" s="245">
        <f aca="true" t="shared" si="51" ref="J169:P169">SUM(J170:J172)</f>
        <v>37950118</v>
      </c>
      <c r="K169" s="196">
        <f t="shared" si="51"/>
        <v>63808908</v>
      </c>
      <c r="L169" s="196">
        <f t="shared" si="51"/>
        <v>206129465</v>
      </c>
      <c r="M169" s="196">
        <f t="shared" si="51"/>
        <v>188713810</v>
      </c>
      <c r="N169" s="197">
        <f t="shared" si="51"/>
        <v>197686033</v>
      </c>
      <c r="O169" s="196">
        <f t="shared" si="51"/>
        <v>694288334</v>
      </c>
      <c r="P169" s="200">
        <f t="shared" si="51"/>
        <v>694288334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47">
        <f>SUM('[2]様式２償還'!I170,'[2]様式2現物'!I170)</f>
        <v>0</v>
      </c>
      <c r="J170" s="247">
        <f>SUM('[2]様式２償還'!J170,'[2]様式2現物'!J170)</f>
        <v>3565650</v>
      </c>
      <c r="K170" s="211">
        <f>SUM('[2]様式２償還'!K170,'[2]様式2現物'!K170)</f>
        <v>16159762</v>
      </c>
      <c r="L170" s="211">
        <f>SUM('[2]様式２償還'!L170,'[2]様式2現物'!L170)</f>
        <v>133962013</v>
      </c>
      <c r="M170" s="211">
        <f>SUM('[2]様式２償還'!M170,'[2]様式2現物'!M170)</f>
        <v>129849476</v>
      </c>
      <c r="N170" s="212">
        <f>SUM('[2]様式２償還'!N170,'[2]様式2現物'!N170)</f>
        <v>127784613</v>
      </c>
      <c r="O170" s="204">
        <f t="shared" si="42"/>
        <v>411321514</v>
      </c>
      <c r="P170" s="208">
        <f t="shared" si="43"/>
        <v>411321514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47">
        <f>SUM('[2]様式２償還'!I171,'[2]様式2現物'!I171)</f>
        <v>0</v>
      </c>
      <c r="J171" s="247">
        <f>SUM('[2]様式２償還'!J171,'[2]様式2現物'!J171)</f>
        <v>34384468</v>
      </c>
      <c r="K171" s="211">
        <f>SUM('[2]様式２償還'!K171,'[2]様式2現物'!K171)</f>
        <v>47389239</v>
      </c>
      <c r="L171" s="211">
        <f>SUM('[2]様式２償還'!L171,'[2]様式2現物'!L171)</f>
        <v>71264381</v>
      </c>
      <c r="M171" s="211">
        <f>SUM('[2]様式２償還'!M171,'[2]様式2現物'!M171)</f>
        <v>52883587</v>
      </c>
      <c r="N171" s="212">
        <f>SUM('[2]様式２償還'!N171,'[2]様式2現物'!N171)</f>
        <v>49257074</v>
      </c>
      <c r="O171" s="204">
        <f t="shared" si="42"/>
        <v>255178749</v>
      </c>
      <c r="P171" s="208">
        <f t="shared" si="43"/>
        <v>255178749</v>
      </c>
      <c r="Q171" s="177"/>
    </row>
    <row r="172" spans="3:17" ht="17.25" customHeight="1">
      <c r="C172" s="201"/>
      <c r="D172" s="230" t="s">
        <v>108</v>
      </c>
      <c r="E172" s="230"/>
      <c r="F172" s="310">
        <f>SUM('[2]様式２償還'!F172,'[2]様式2現物'!F172)</f>
        <v>0</v>
      </c>
      <c r="G172" s="311">
        <f>SUM('[2]様式２償還'!G172,'[2]様式2現物'!G172)</f>
        <v>0</v>
      </c>
      <c r="H172" s="231">
        <f>SUM(F172:G172)</f>
        <v>0</v>
      </c>
      <c r="I172" s="317">
        <f>SUM('[2]様式２償還'!I172,'[2]様式2現物'!I172)</f>
        <v>0</v>
      </c>
      <c r="J172" s="317">
        <f>SUM('[2]様式２償還'!J172,'[2]様式2現物'!J172)</f>
        <v>0</v>
      </c>
      <c r="K172" s="313">
        <f>SUM('[2]様式２償還'!K172,'[2]様式2現物'!K172)</f>
        <v>259907</v>
      </c>
      <c r="L172" s="313">
        <f>SUM('[2]様式２償還'!L172,'[2]様式2現物'!L172)</f>
        <v>903071</v>
      </c>
      <c r="M172" s="313">
        <f>SUM('[2]様式２償還'!M172,'[2]様式2現物'!M172)</f>
        <v>5980747</v>
      </c>
      <c r="N172" s="312">
        <f>SUM('[2]様式２償還'!N172,'[2]様式2現物'!N172)</f>
        <v>20644346</v>
      </c>
      <c r="O172" s="232">
        <f t="shared" si="42"/>
        <v>27788071</v>
      </c>
      <c r="P172" s="233">
        <f t="shared" si="43"/>
        <v>27788071</v>
      </c>
      <c r="Q172" s="177"/>
    </row>
    <row r="173" spans="3:17" ht="17.25" customHeight="1" thickBot="1">
      <c r="C173" s="234" t="s">
        <v>156</v>
      </c>
      <c r="D173" s="235"/>
      <c r="E173" s="235"/>
      <c r="F173" s="236">
        <f aca="true" t="shared" si="52" ref="F173:P173">F139+F159+F169</f>
        <v>44201458</v>
      </c>
      <c r="G173" s="237">
        <f t="shared" si="52"/>
        <v>76110155</v>
      </c>
      <c r="H173" s="238">
        <f t="shared" si="52"/>
        <v>120311613</v>
      </c>
      <c r="I173" s="239">
        <f t="shared" si="52"/>
        <v>0</v>
      </c>
      <c r="J173" s="248">
        <f t="shared" si="52"/>
        <v>379106613</v>
      </c>
      <c r="K173" s="236">
        <f t="shared" si="52"/>
        <v>333918225</v>
      </c>
      <c r="L173" s="236">
        <f t="shared" si="52"/>
        <v>537955221</v>
      </c>
      <c r="M173" s="236">
        <f t="shared" si="52"/>
        <v>404202802</v>
      </c>
      <c r="N173" s="237">
        <f t="shared" si="52"/>
        <v>417682164</v>
      </c>
      <c r="O173" s="236">
        <f t="shared" si="52"/>
        <v>2072865025</v>
      </c>
      <c r="P173" s="240">
        <f t="shared" si="52"/>
        <v>2193176638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3" max="15" man="1"/>
    <brk id="86" max="15" man="1"/>
    <brk id="13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D1">
      <selection activeCell="K49" sqref="K49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平成３０年３月月報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53" t="s">
        <v>67</v>
      </c>
      <c r="D8" s="354"/>
      <c r="E8" s="354"/>
      <c r="F8" s="355"/>
      <c r="G8" s="347" t="s">
        <v>46</v>
      </c>
      <c r="H8" s="348"/>
      <c r="I8" s="349"/>
      <c r="J8" s="350" t="s">
        <v>47</v>
      </c>
      <c r="K8" s="348"/>
      <c r="L8" s="348"/>
      <c r="M8" s="348"/>
      <c r="N8" s="348"/>
      <c r="O8" s="348"/>
      <c r="P8" s="348"/>
      <c r="Q8" s="351" t="s">
        <v>44</v>
      </c>
    </row>
    <row r="9" spans="3:17" ht="24.75" customHeight="1">
      <c r="C9" s="356"/>
      <c r="D9" s="357"/>
      <c r="E9" s="357"/>
      <c r="F9" s="358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52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1</v>
      </c>
      <c r="H11" s="138">
        <f t="shared" si="0"/>
        <v>10</v>
      </c>
      <c r="I11" s="139">
        <f t="shared" si="0"/>
        <v>11</v>
      </c>
      <c r="J11" s="140">
        <f t="shared" si="0"/>
        <v>0</v>
      </c>
      <c r="K11" s="138">
        <f t="shared" si="0"/>
        <v>173</v>
      </c>
      <c r="L11" s="138">
        <f t="shared" si="0"/>
        <v>235</v>
      </c>
      <c r="M11" s="138">
        <f t="shared" si="0"/>
        <v>624</v>
      </c>
      <c r="N11" s="138">
        <f t="shared" si="0"/>
        <v>475</v>
      </c>
      <c r="O11" s="138">
        <f t="shared" si="0"/>
        <v>433</v>
      </c>
      <c r="P11" s="139">
        <f>SUM(P12:P18)</f>
        <v>1940</v>
      </c>
      <c r="Q11" s="141">
        <f t="shared" si="0"/>
        <v>1951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64">
        <v>12</v>
      </c>
      <c r="L12" s="138">
        <v>56</v>
      </c>
      <c r="M12" s="138">
        <v>356</v>
      </c>
      <c r="N12" s="138">
        <v>303</v>
      </c>
      <c r="O12" s="138">
        <v>266</v>
      </c>
      <c r="P12" s="145">
        <f aca="true" t="shared" si="2" ref="P12:P18">SUM(J12:O12)</f>
        <v>993</v>
      </c>
      <c r="Q12" s="147">
        <f aca="true" t="shared" si="3" ref="Q12:Q18">I12+P12</f>
        <v>993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64">
        <v>81</v>
      </c>
      <c r="L13" s="138">
        <v>101</v>
      </c>
      <c r="M13" s="138">
        <v>139</v>
      </c>
      <c r="N13" s="138">
        <v>83</v>
      </c>
      <c r="O13" s="138">
        <v>79</v>
      </c>
      <c r="P13" s="145">
        <f t="shared" si="2"/>
        <v>483</v>
      </c>
      <c r="Q13" s="147">
        <f t="shared" si="3"/>
        <v>483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64">
        <v>0</v>
      </c>
      <c r="L14" s="138">
        <v>0</v>
      </c>
      <c r="M14" s="138">
        <v>0</v>
      </c>
      <c r="N14" s="138">
        <v>9</v>
      </c>
      <c r="O14" s="138">
        <v>31</v>
      </c>
      <c r="P14" s="145">
        <f t="shared" si="2"/>
        <v>40</v>
      </c>
      <c r="Q14" s="147">
        <f t="shared" si="3"/>
        <v>40</v>
      </c>
    </row>
    <row r="15" spans="3:17" ht="14.25" customHeight="1">
      <c r="C15" s="133"/>
      <c r="D15" s="142"/>
      <c r="E15" s="345" t="s">
        <v>68</v>
      </c>
      <c r="F15" s="346"/>
      <c r="G15" s="137">
        <v>0</v>
      </c>
      <c r="H15" s="137">
        <v>0</v>
      </c>
      <c r="I15" s="145">
        <f t="shared" si="1"/>
        <v>0</v>
      </c>
      <c r="J15" s="146"/>
      <c r="K15" s="264">
        <v>1</v>
      </c>
      <c r="L15" s="138">
        <v>1</v>
      </c>
      <c r="M15" s="138">
        <v>8</v>
      </c>
      <c r="N15" s="138">
        <v>8</v>
      </c>
      <c r="O15" s="138">
        <v>13</v>
      </c>
      <c r="P15" s="145">
        <f t="shared" si="2"/>
        <v>31</v>
      </c>
      <c r="Q15" s="147">
        <f t="shared" si="3"/>
        <v>31</v>
      </c>
    </row>
    <row r="16" spans="3:17" ht="14.25" customHeight="1">
      <c r="C16" s="133"/>
      <c r="D16" s="142"/>
      <c r="E16" s="143" t="s">
        <v>74</v>
      </c>
      <c r="F16" s="144"/>
      <c r="G16" s="138">
        <v>1</v>
      </c>
      <c r="H16" s="138">
        <v>9</v>
      </c>
      <c r="I16" s="145">
        <f t="shared" si="1"/>
        <v>10</v>
      </c>
      <c r="J16" s="149">
        <v>0</v>
      </c>
      <c r="K16" s="264">
        <v>71</v>
      </c>
      <c r="L16" s="138">
        <v>71</v>
      </c>
      <c r="M16" s="138">
        <v>112</v>
      </c>
      <c r="N16" s="138">
        <v>64</v>
      </c>
      <c r="O16" s="138">
        <v>40</v>
      </c>
      <c r="P16" s="145">
        <f t="shared" si="2"/>
        <v>358</v>
      </c>
      <c r="Q16" s="147">
        <f t="shared" si="3"/>
        <v>368</v>
      </c>
    </row>
    <row r="17" spans="3:17" ht="14.25" customHeight="1">
      <c r="C17" s="133"/>
      <c r="D17" s="142"/>
      <c r="E17" s="345" t="s">
        <v>69</v>
      </c>
      <c r="F17" s="346"/>
      <c r="G17" s="265">
        <v>0</v>
      </c>
      <c r="H17" s="265">
        <v>1</v>
      </c>
      <c r="I17" s="145">
        <f t="shared" si="1"/>
        <v>1</v>
      </c>
      <c r="J17" s="151">
        <v>0</v>
      </c>
      <c r="K17" s="266">
        <v>8</v>
      </c>
      <c r="L17" s="265">
        <v>6</v>
      </c>
      <c r="M17" s="265">
        <v>9</v>
      </c>
      <c r="N17" s="265">
        <v>8</v>
      </c>
      <c r="O17" s="265">
        <v>4</v>
      </c>
      <c r="P17" s="150">
        <f t="shared" si="2"/>
        <v>35</v>
      </c>
      <c r="Q17" s="152">
        <f t="shared" si="3"/>
        <v>36</v>
      </c>
    </row>
    <row r="18" spans="3:17" ht="14.25" customHeight="1">
      <c r="C18" s="133"/>
      <c r="D18" s="153"/>
      <c r="E18" s="359" t="s">
        <v>70</v>
      </c>
      <c r="F18" s="360"/>
      <c r="G18" s="267">
        <v>0</v>
      </c>
      <c r="H18" s="267">
        <v>0</v>
      </c>
      <c r="I18" s="154">
        <f t="shared" si="1"/>
        <v>0</v>
      </c>
      <c r="J18" s="155">
        <v>0</v>
      </c>
      <c r="K18" s="268">
        <v>0</v>
      </c>
      <c r="L18" s="267">
        <v>0</v>
      </c>
      <c r="M18" s="267">
        <v>0</v>
      </c>
      <c r="N18" s="267">
        <v>0</v>
      </c>
      <c r="O18" s="267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50"/>
      <c r="F19" s="136"/>
      <c r="G19" s="251">
        <f aca="true" t="shared" si="4" ref="G19:Q19">SUM(G20:G26)</f>
        <v>1</v>
      </c>
      <c r="H19" s="251">
        <f t="shared" si="4"/>
        <v>9</v>
      </c>
      <c r="I19" s="252">
        <f t="shared" si="4"/>
        <v>10</v>
      </c>
      <c r="J19" s="253">
        <f t="shared" si="4"/>
        <v>0</v>
      </c>
      <c r="K19" s="254">
        <f t="shared" si="4"/>
        <v>96</v>
      </c>
      <c r="L19" s="251">
        <f t="shared" si="4"/>
        <v>150</v>
      </c>
      <c r="M19" s="251">
        <f t="shared" si="4"/>
        <v>505</v>
      </c>
      <c r="N19" s="251">
        <f t="shared" si="4"/>
        <v>399</v>
      </c>
      <c r="O19" s="251">
        <f t="shared" si="4"/>
        <v>343</v>
      </c>
      <c r="P19" s="252">
        <f t="shared" si="4"/>
        <v>1493</v>
      </c>
      <c r="Q19" s="255">
        <f t="shared" si="4"/>
        <v>1503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64">
        <v>12</v>
      </c>
      <c r="L20" s="138">
        <v>56</v>
      </c>
      <c r="M20" s="138">
        <v>356</v>
      </c>
      <c r="N20" s="138">
        <v>306</v>
      </c>
      <c r="O20" s="138">
        <v>269</v>
      </c>
      <c r="P20" s="145">
        <f>SUM(J20:O20)</f>
        <v>999</v>
      </c>
      <c r="Q20" s="147">
        <f aca="true" t="shared" si="6" ref="Q20:Q26">I20+P20</f>
        <v>999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64">
        <v>11</v>
      </c>
      <c r="L21" s="138">
        <v>22</v>
      </c>
      <c r="M21" s="138">
        <v>33</v>
      </c>
      <c r="N21" s="138">
        <v>16</v>
      </c>
      <c r="O21" s="138">
        <v>12</v>
      </c>
      <c r="P21" s="145">
        <f aca="true" t="shared" si="7" ref="P21:P26">SUM(J21:O21)</f>
        <v>94</v>
      </c>
      <c r="Q21" s="147">
        <f t="shared" si="6"/>
        <v>94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64">
        <v>0</v>
      </c>
      <c r="L22" s="138">
        <v>0</v>
      </c>
      <c r="M22" s="138">
        <v>0</v>
      </c>
      <c r="N22" s="138">
        <v>4</v>
      </c>
      <c r="O22" s="138">
        <v>7</v>
      </c>
      <c r="P22" s="145">
        <f t="shared" si="7"/>
        <v>11</v>
      </c>
      <c r="Q22" s="147">
        <f t="shared" si="6"/>
        <v>11</v>
      </c>
    </row>
    <row r="23" spans="3:17" ht="14.25" customHeight="1">
      <c r="C23" s="133"/>
      <c r="D23" s="142"/>
      <c r="E23" s="345" t="s">
        <v>68</v>
      </c>
      <c r="F23" s="346"/>
      <c r="G23" s="137">
        <v>0</v>
      </c>
      <c r="H23" s="137">
        <v>0</v>
      </c>
      <c r="I23" s="145">
        <f t="shared" si="5"/>
        <v>0</v>
      </c>
      <c r="J23" s="146"/>
      <c r="K23" s="264">
        <v>1</v>
      </c>
      <c r="L23" s="138">
        <v>1</v>
      </c>
      <c r="M23" s="138">
        <v>8</v>
      </c>
      <c r="N23" s="138">
        <v>8</v>
      </c>
      <c r="O23" s="138">
        <v>13</v>
      </c>
      <c r="P23" s="145">
        <f t="shared" si="7"/>
        <v>31</v>
      </c>
      <c r="Q23" s="147">
        <f t="shared" si="6"/>
        <v>31</v>
      </c>
    </row>
    <row r="24" spans="3:17" ht="14.25" customHeight="1">
      <c r="C24" s="133"/>
      <c r="D24" s="142"/>
      <c r="E24" s="143" t="s">
        <v>74</v>
      </c>
      <c r="F24" s="144"/>
      <c r="G24" s="138">
        <v>1</v>
      </c>
      <c r="H24" s="138">
        <v>9</v>
      </c>
      <c r="I24" s="145">
        <f t="shared" si="5"/>
        <v>10</v>
      </c>
      <c r="J24" s="149">
        <v>0</v>
      </c>
      <c r="K24" s="264">
        <v>69</v>
      </c>
      <c r="L24" s="138">
        <v>70</v>
      </c>
      <c r="M24" s="138">
        <v>108</v>
      </c>
      <c r="N24" s="138">
        <v>62</v>
      </c>
      <c r="O24" s="138">
        <v>40</v>
      </c>
      <c r="P24" s="145">
        <f t="shared" si="7"/>
        <v>349</v>
      </c>
      <c r="Q24" s="147">
        <f t="shared" si="6"/>
        <v>359</v>
      </c>
    </row>
    <row r="25" spans="3:17" ht="14.25" customHeight="1">
      <c r="C25" s="133"/>
      <c r="D25" s="142"/>
      <c r="E25" s="345" t="s">
        <v>69</v>
      </c>
      <c r="F25" s="346"/>
      <c r="G25" s="265">
        <v>0</v>
      </c>
      <c r="H25" s="265">
        <v>0</v>
      </c>
      <c r="I25" s="150">
        <f t="shared" si="5"/>
        <v>0</v>
      </c>
      <c r="J25" s="151">
        <v>0</v>
      </c>
      <c r="K25" s="266">
        <v>3</v>
      </c>
      <c r="L25" s="265">
        <v>1</v>
      </c>
      <c r="M25" s="265">
        <v>0</v>
      </c>
      <c r="N25" s="265">
        <v>3</v>
      </c>
      <c r="O25" s="265">
        <v>2</v>
      </c>
      <c r="P25" s="145">
        <f t="shared" si="7"/>
        <v>9</v>
      </c>
      <c r="Q25" s="152">
        <f t="shared" si="6"/>
        <v>9</v>
      </c>
    </row>
    <row r="26" spans="3:17" ht="14.25" customHeight="1" thickBot="1">
      <c r="C26" s="158"/>
      <c r="D26" s="159"/>
      <c r="E26" s="361" t="s">
        <v>70</v>
      </c>
      <c r="F26" s="362"/>
      <c r="G26" s="269">
        <v>0</v>
      </c>
      <c r="H26" s="269">
        <v>0</v>
      </c>
      <c r="I26" s="160">
        <f t="shared" si="5"/>
        <v>0</v>
      </c>
      <c r="J26" s="161">
        <v>0</v>
      </c>
      <c r="K26" s="270">
        <v>0</v>
      </c>
      <c r="L26" s="269">
        <v>0</v>
      </c>
      <c r="M26" s="269">
        <v>0</v>
      </c>
      <c r="N26" s="269">
        <v>0</v>
      </c>
      <c r="O26" s="269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1320</v>
      </c>
      <c r="H28" s="138">
        <f t="shared" si="8"/>
        <v>36820</v>
      </c>
      <c r="I28" s="139">
        <f>SUM(I29:I35)</f>
        <v>38140</v>
      </c>
      <c r="J28" s="140">
        <f t="shared" si="8"/>
        <v>0</v>
      </c>
      <c r="K28" s="254">
        <f t="shared" si="8"/>
        <v>2601924</v>
      </c>
      <c r="L28" s="256">
        <f t="shared" si="8"/>
        <v>4319103</v>
      </c>
      <c r="M28" s="138">
        <f t="shared" si="8"/>
        <v>13122645</v>
      </c>
      <c r="N28" s="138">
        <f t="shared" si="8"/>
        <v>10173508</v>
      </c>
      <c r="O28" s="138">
        <f t="shared" si="8"/>
        <v>9467534</v>
      </c>
      <c r="P28" s="150">
        <f aca="true" t="shared" si="9" ref="P28:P37">SUM(K28:O28)</f>
        <v>39684714</v>
      </c>
      <c r="Q28" s="152">
        <f aca="true" t="shared" si="10" ref="Q28:Q33">I28+P28</f>
        <v>39722854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64">
        <v>314650</v>
      </c>
      <c r="L29" s="138">
        <v>1431370</v>
      </c>
      <c r="M29" s="271">
        <v>8617025</v>
      </c>
      <c r="N29" s="271">
        <v>7225515</v>
      </c>
      <c r="O29" s="271">
        <v>6359450</v>
      </c>
      <c r="P29" s="150">
        <f t="shared" si="9"/>
        <v>23948010</v>
      </c>
      <c r="Q29" s="152">
        <f t="shared" si="10"/>
        <v>23948010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64">
        <v>1855520</v>
      </c>
      <c r="L30" s="138">
        <v>2419291</v>
      </c>
      <c r="M30" s="271">
        <v>3232850</v>
      </c>
      <c r="N30" s="271">
        <v>1905248</v>
      </c>
      <c r="O30" s="271">
        <v>1724040</v>
      </c>
      <c r="P30" s="150">
        <f t="shared" si="9"/>
        <v>11136949</v>
      </c>
      <c r="Q30" s="152">
        <f t="shared" si="10"/>
        <v>11136949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64">
        <v>0</v>
      </c>
      <c r="L31" s="138">
        <v>0</v>
      </c>
      <c r="M31" s="271">
        <v>0</v>
      </c>
      <c r="N31" s="271">
        <v>213280</v>
      </c>
      <c r="O31" s="271">
        <v>727420</v>
      </c>
      <c r="P31" s="150">
        <f t="shared" si="9"/>
        <v>940700</v>
      </c>
      <c r="Q31" s="152">
        <f t="shared" si="10"/>
        <v>940700</v>
      </c>
    </row>
    <row r="32" spans="3:17" ht="14.25" customHeight="1">
      <c r="C32" s="133"/>
      <c r="D32" s="142"/>
      <c r="E32" s="345" t="s">
        <v>68</v>
      </c>
      <c r="F32" s="346"/>
      <c r="G32" s="137">
        <v>0</v>
      </c>
      <c r="H32" s="137">
        <v>0</v>
      </c>
      <c r="I32" s="145">
        <f t="shared" si="11"/>
        <v>0</v>
      </c>
      <c r="J32" s="146"/>
      <c r="K32" s="264">
        <v>21900</v>
      </c>
      <c r="L32" s="138">
        <v>22040</v>
      </c>
      <c r="M32" s="271">
        <v>191890</v>
      </c>
      <c r="N32" s="271">
        <v>183840</v>
      </c>
      <c r="O32" s="271">
        <v>309070</v>
      </c>
      <c r="P32" s="150">
        <f t="shared" si="9"/>
        <v>728740</v>
      </c>
      <c r="Q32" s="152">
        <f t="shared" si="10"/>
        <v>728740</v>
      </c>
    </row>
    <row r="33" spans="3:17" ht="14.25" customHeight="1">
      <c r="C33" s="133"/>
      <c r="D33" s="142"/>
      <c r="E33" s="143" t="s">
        <v>74</v>
      </c>
      <c r="F33" s="144"/>
      <c r="G33" s="138">
        <v>1320</v>
      </c>
      <c r="H33" s="138">
        <v>33520</v>
      </c>
      <c r="I33" s="145">
        <f t="shared" si="11"/>
        <v>34840</v>
      </c>
      <c r="J33" s="149">
        <v>0</v>
      </c>
      <c r="K33" s="264">
        <v>359284</v>
      </c>
      <c r="L33" s="138">
        <v>418392</v>
      </c>
      <c r="M33" s="271">
        <v>1055570</v>
      </c>
      <c r="N33" s="271">
        <v>605185</v>
      </c>
      <c r="O33" s="271">
        <v>336154</v>
      </c>
      <c r="P33" s="150">
        <f t="shared" si="9"/>
        <v>2774585</v>
      </c>
      <c r="Q33" s="152">
        <f t="shared" si="10"/>
        <v>2809425</v>
      </c>
    </row>
    <row r="34" spans="3:17" ht="14.25" customHeight="1">
      <c r="C34" s="133"/>
      <c r="D34" s="142"/>
      <c r="E34" s="345" t="s">
        <v>69</v>
      </c>
      <c r="F34" s="346"/>
      <c r="G34" s="265">
        <v>0</v>
      </c>
      <c r="H34" s="265">
        <v>3300</v>
      </c>
      <c r="I34" s="145">
        <f t="shared" si="11"/>
        <v>3300</v>
      </c>
      <c r="J34" s="151">
        <v>0</v>
      </c>
      <c r="K34" s="266">
        <v>50570</v>
      </c>
      <c r="L34" s="265">
        <v>28010</v>
      </c>
      <c r="M34" s="272">
        <v>25310</v>
      </c>
      <c r="N34" s="272">
        <v>40440</v>
      </c>
      <c r="O34" s="272">
        <v>11400</v>
      </c>
      <c r="P34" s="150">
        <f t="shared" si="9"/>
        <v>155730</v>
      </c>
      <c r="Q34" s="152">
        <f>I34+P34</f>
        <v>159030</v>
      </c>
    </row>
    <row r="35" spans="3:17" ht="14.25" customHeight="1">
      <c r="C35" s="133"/>
      <c r="D35" s="153"/>
      <c r="E35" s="359" t="s">
        <v>70</v>
      </c>
      <c r="F35" s="360"/>
      <c r="G35" s="267">
        <v>0</v>
      </c>
      <c r="H35" s="267">
        <v>0</v>
      </c>
      <c r="I35" s="150">
        <f t="shared" si="11"/>
        <v>0</v>
      </c>
      <c r="J35" s="155">
        <v>0</v>
      </c>
      <c r="K35" s="268">
        <v>0</v>
      </c>
      <c r="L35" s="267">
        <v>0</v>
      </c>
      <c r="M35" s="273">
        <v>0</v>
      </c>
      <c r="N35" s="273">
        <v>0</v>
      </c>
      <c r="O35" s="273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75</v>
      </c>
      <c r="E36" s="250"/>
      <c r="F36" s="136"/>
      <c r="G36" s="251">
        <f aca="true" t="shared" si="12" ref="G36:O36">SUM(G37:G43)</f>
        <v>2300</v>
      </c>
      <c r="H36" s="251">
        <f t="shared" si="12"/>
        <v>27830</v>
      </c>
      <c r="I36" s="139">
        <f>SUM(I37:I43)</f>
        <v>30130</v>
      </c>
      <c r="J36" s="253">
        <f t="shared" si="12"/>
        <v>0</v>
      </c>
      <c r="K36" s="254">
        <f t="shared" si="12"/>
        <v>661230</v>
      </c>
      <c r="L36" s="251">
        <f t="shared" si="12"/>
        <v>1786990</v>
      </c>
      <c r="M36" s="251">
        <f t="shared" si="12"/>
        <v>8042320</v>
      </c>
      <c r="N36" s="251">
        <f t="shared" si="12"/>
        <v>6307810</v>
      </c>
      <c r="O36" s="251">
        <f t="shared" si="12"/>
        <v>5529830</v>
      </c>
      <c r="P36" s="252">
        <f t="shared" si="9"/>
        <v>22328180</v>
      </c>
      <c r="Q36" s="255">
        <f>SUM(Q37:Q43)</f>
        <v>22358310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74">
        <v>206150</v>
      </c>
      <c r="L37" s="271">
        <v>1169470</v>
      </c>
      <c r="M37" s="271">
        <v>6607810</v>
      </c>
      <c r="N37" s="271">
        <v>5423740</v>
      </c>
      <c r="O37" s="271">
        <v>4735300</v>
      </c>
      <c r="P37" s="252">
        <f t="shared" si="9"/>
        <v>18142470</v>
      </c>
      <c r="Q37" s="147">
        <f aca="true" t="shared" si="13" ref="Q37:Q43">I37+P37</f>
        <v>18142470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74">
        <v>131100</v>
      </c>
      <c r="L38" s="271">
        <v>298790</v>
      </c>
      <c r="M38" s="271">
        <v>479360</v>
      </c>
      <c r="N38" s="271">
        <v>173500</v>
      </c>
      <c r="O38" s="271">
        <v>119010</v>
      </c>
      <c r="P38" s="145">
        <f aca="true" t="shared" si="14" ref="P38:P43">SUM(K38:O38)</f>
        <v>1201760</v>
      </c>
      <c r="Q38" s="147">
        <f t="shared" si="13"/>
        <v>1201760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74">
        <v>0</v>
      </c>
      <c r="L39" s="271">
        <v>0</v>
      </c>
      <c r="M39" s="271">
        <v>0</v>
      </c>
      <c r="N39" s="271">
        <v>83380</v>
      </c>
      <c r="O39" s="271">
        <v>75330</v>
      </c>
      <c r="P39" s="145">
        <f t="shared" si="14"/>
        <v>158710</v>
      </c>
      <c r="Q39" s="147">
        <f>I39+P39</f>
        <v>158710</v>
      </c>
    </row>
    <row r="40" spans="3:17" ht="14.25" customHeight="1">
      <c r="C40" s="133"/>
      <c r="D40" s="142"/>
      <c r="E40" s="345" t="s">
        <v>68</v>
      </c>
      <c r="F40" s="346"/>
      <c r="G40" s="137">
        <v>0</v>
      </c>
      <c r="H40" s="137">
        <v>0</v>
      </c>
      <c r="I40" s="145">
        <f t="shared" si="11"/>
        <v>0</v>
      </c>
      <c r="J40" s="146"/>
      <c r="K40" s="274">
        <v>20460</v>
      </c>
      <c r="L40" s="271">
        <v>20460</v>
      </c>
      <c r="M40" s="271">
        <v>178870</v>
      </c>
      <c r="N40" s="271">
        <v>178870</v>
      </c>
      <c r="O40" s="271">
        <v>311550</v>
      </c>
      <c r="P40" s="145">
        <f t="shared" si="14"/>
        <v>710210</v>
      </c>
      <c r="Q40" s="147">
        <f t="shared" si="13"/>
        <v>710210</v>
      </c>
    </row>
    <row r="41" spans="3:17" ht="14.25" customHeight="1">
      <c r="C41" s="133"/>
      <c r="D41" s="142"/>
      <c r="E41" s="143" t="s">
        <v>74</v>
      </c>
      <c r="F41" s="144"/>
      <c r="G41" s="271">
        <v>2300</v>
      </c>
      <c r="H41" s="138">
        <v>27830</v>
      </c>
      <c r="I41" s="145">
        <f t="shared" si="11"/>
        <v>30130</v>
      </c>
      <c r="J41" s="149">
        <v>0</v>
      </c>
      <c r="K41" s="274">
        <v>294540</v>
      </c>
      <c r="L41" s="271">
        <v>296740</v>
      </c>
      <c r="M41" s="271">
        <v>776280</v>
      </c>
      <c r="N41" s="271">
        <v>443870</v>
      </c>
      <c r="O41" s="271">
        <v>286910</v>
      </c>
      <c r="P41" s="145">
        <f t="shared" si="14"/>
        <v>2098340</v>
      </c>
      <c r="Q41" s="147">
        <f>I41+P41</f>
        <v>2128470</v>
      </c>
    </row>
    <row r="42" spans="3:17" ht="14.25" customHeight="1">
      <c r="C42" s="133"/>
      <c r="D42" s="148"/>
      <c r="E42" s="345" t="s">
        <v>69</v>
      </c>
      <c r="F42" s="346"/>
      <c r="G42" s="137">
        <v>0</v>
      </c>
      <c r="H42" s="138">
        <v>0</v>
      </c>
      <c r="I42" s="145">
        <f t="shared" si="11"/>
        <v>0</v>
      </c>
      <c r="J42" s="149">
        <v>0</v>
      </c>
      <c r="K42" s="274">
        <v>8980</v>
      </c>
      <c r="L42" s="271">
        <v>1530</v>
      </c>
      <c r="M42" s="271">
        <v>0</v>
      </c>
      <c r="N42" s="271">
        <v>4450</v>
      </c>
      <c r="O42" s="271">
        <v>1730</v>
      </c>
      <c r="P42" s="145">
        <f t="shared" si="14"/>
        <v>16690</v>
      </c>
      <c r="Q42" s="147">
        <f t="shared" si="13"/>
        <v>16690</v>
      </c>
    </row>
    <row r="43" spans="3:17" ht="14.25" customHeight="1">
      <c r="C43" s="163"/>
      <c r="D43" s="167"/>
      <c r="E43" s="359" t="s">
        <v>70</v>
      </c>
      <c r="F43" s="360"/>
      <c r="G43" s="137">
        <v>0</v>
      </c>
      <c r="H43" s="137">
        <v>0</v>
      </c>
      <c r="I43" s="145">
        <f t="shared" si="11"/>
        <v>0</v>
      </c>
      <c r="J43" s="155">
        <v>0</v>
      </c>
      <c r="K43" s="275">
        <v>0</v>
      </c>
      <c r="L43" s="273">
        <v>0</v>
      </c>
      <c r="M43" s="273">
        <v>0</v>
      </c>
      <c r="N43" s="273">
        <v>0</v>
      </c>
      <c r="O43" s="273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3620</v>
      </c>
      <c r="H44" s="171">
        <f t="shared" si="15"/>
        <v>64650</v>
      </c>
      <c r="I44" s="172">
        <f>I28+I36</f>
        <v>68270</v>
      </c>
      <c r="J44" s="173">
        <f t="shared" si="15"/>
        <v>0</v>
      </c>
      <c r="K44" s="174">
        <f t="shared" si="15"/>
        <v>3263154</v>
      </c>
      <c r="L44" s="171">
        <f t="shared" si="15"/>
        <v>6106093</v>
      </c>
      <c r="M44" s="171">
        <f t="shared" si="15"/>
        <v>21164965</v>
      </c>
      <c r="N44" s="171">
        <f t="shared" si="15"/>
        <v>16481318</v>
      </c>
      <c r="O44" s="171">
        <f>O28+O36</f>
        <v>14997364</v>
      </c>
      <c r="P44" s="172">
        <f>P28+P36</f>
        <v>62012894</v>
      </c>
      <c r="Q44" s="175">
        <f>Q28+Q36</f>
        <v>62081164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25">
      <pane xSplit="20040" topLeftCell="V1" activePane="topLeft" state="split"/>
      <selection pane="topLeft" activeCell="G56" sqref="G56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3" t="s">
        <v>16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s="2" customFormat="1" ht="24" customHeight="1">
      <c r="A4" s="363" t="str">
        <f>'様式１'!A5</f>
        <v>平成３０年３月月報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112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/>
      <c r="H10" s="109"/>
      <c r="I10" s="366">
        <f>SUM(G10:H10)</f>
        <v>0</v>
      </c>
      <c r="J10" s="367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/>
      <c r="H11" s="110"/>
      <c r="I11" s="364">
        <f>SUM(G11:H11)</f>
        <v>0</v>
      </c>
      <c r="J11" s="365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113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382</v>
      </c>
      <c r="H15" s="109">
        <v>528</v>
      </c>
      <c r="I15" s="366">
        <f>SUM(G15:H15)</f>
        <v>910</v>
      </c>
      <c r="J15" s="367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4322776</v>
      </c>
      <c r="H16" s="110">
        <v>8174269</v>
      </c>
      <c r="I16" s="364">
        <f>SUM(G16:H16)</f>
        <v>12497045</v>
      </c>
      <c r="J16" s="365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114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118</v>
      </c>
      <c r="H20" s="109">
        <v>840</v>
      </c>
      <c r="I20" s="366">
        <f>SUM(G20:H20)</f>
        <v>958</v>
      </c>
      <c r="J20" s="367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1251038</v>
      </c>
      <c r="H21" s="110">
        <v>5772842</v>
      </c>
      <c r="I21" s="364">
        <f>SUM(G21:H21)</f>
        <v>7023880</v>
      </c>
      <c r="J21" s="365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115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145</v>
      </c>
      <c r="H25" s="109">
        <v>2786</v>
      </c>
      <c r="I25" s="366">
        <f>SUM(G25:H25)</f>
        <v>2931</v>
      </c>
      <c r="J25" s="367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1318319</v>
      </c>
      <c r="H26" s="111">
        <v>35658423</v>
      </c>
      <c r="I26" s="364">
        <f>SUM(G26:H26)</f>
        <v>36976742</v>
      </c>
      <c r="J26" s="365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116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1</v>
      </c>
      <c r="H30" s="281">
        <v>518</v>
      </c>
      <c r="I30" s="368">
        <f>SUM(G30:H30)</f>
        <v>519</v>
      </c>
      <c r="J30" s="369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16376</v>
      </c>
      <c r="H31" s="110">
        <v>5750207</v>
      </c>
      <c r="I31" s="364">
        <f>SUM(G31:H31)</f>
        <v>5766583</v>
      </c>
      <c r="J31" s="365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117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646</v>
      </c>
      <c r="H35" s="109">
        <f>H10+H15+H20+H25+H30</f>
        <v>4672</v>
      </c>
      <c r="I35" s="366">
        <f>SUM(G35:H35)</f>
        <v>5318</v>
      </c>
      <c r="J35" s="367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6908509</v>
      </c>
      <c r="H36" s="176">
        <f>H11+H16+H21+H26+H31</f>
        <v>55355741</v>
      </c>
      <c r="I36" s="370">
        <f>SUM(G36:H36)</f>
        <v>62264250</v>
      </c>
      <c r="J36" s="371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7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320977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2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161144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7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165478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8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206097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26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24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853696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I30:J30"/>
    <mergeCell ref="I31:J31"/>
    <mergeCell ref="I35:J35"/>
    <mergeCell ref="I36:J36"/>
    <mergeCell ref="I25:J25"/>
    <mergeCell ref="I26:J26"/>
    <mergeCell ref="A3:L3"/>
    <mergeCell ref="A4:L4"/>
    <mergeCell ref="I16:J16"/>
    <mergeCell ref="I15:J15"/>
    <mergeCell ref="I20:J20"/>
    <mergeCell ref="I21:J21"/>
    <mergeCell ref="I10:J10"/>
    <mergeCell ref="I11:J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2018-05-07T06:53:03Z</cp:lastPrinted>
  <dcterms:created xsi:type="dcterms:W3CDTF">2006-12-27T00:16:47Z</dcterms:created>
  <dcterms:modified xsi:type="dcterms:W3CDTF">2018-05-07T06:53:04Z</dcterms:modified>
  <cp:category/>
  <cp:version/>
  <cp:contentType/>
  <cp:contentStatus/>
</cp:coreProperties>
</file>