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0" yWindow="825" windowWidth="7650" windowHeight="8985" tabRatio="797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2">'様式２'!$A$1:$Q$169</definedName>
    <definedName name="_xlnm.Print_Area" localSheetId="3">'様式２の５'!$A$1:$R$44</definedName>
    <definedName name="_xlnm.Print_Area" localSheetId="4">'様式２の７'!$A$1:$L$58</definedName>
  </definedNames>
  <calcPr fullCalcOnLoad="1"/>
</workbook>
</file>

<file path=xl/sharedStrings.xml><?xml version="1.0" encoding="utf-8"?>
<sst xmlns="http://schemas.openxmlformats.org/spreadsheetml/2006/main" count="424" uniqueCount="141">
  <si>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</si>
  <si>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</si>
  <si>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</si>
  <si>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</si>
  <si>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</si>
  <si>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</si>
  <si>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</si>
  <si>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</si>
  <si>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</si>
  <si>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</si>
  <si>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</si>
  <si>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</si>
  <si>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</si>
  <si>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</si>
  <si>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</si>
  <si>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</si>
  <si>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</si>
  <si>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</si>
  <si>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</si>
  <si>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</si>
  <si>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</si>
  <si>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</si>
  <si>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</si>
  <si>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</si>
  <si>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</si>
  <si>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</si>
  <si>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</si>
  <si>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</si>
  <si>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</si>
  <si>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</si>
  <si>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</si>
  <si>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</si>
  <si>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</si>
  <si>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</si>
  <si>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</si>
  <si>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</si>
  <si>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</si>
  <si>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</si>
  <si>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</si>
  <si>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</si>
  <si>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</si>
  <si>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</si>
  <si>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</si>
  <si>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</si>
  <si>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</si>
  <si>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</si>
  <si>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</si>
  <si>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</si>
  <si>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</si>
  <si>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</si>
  <si>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</si>
  <si>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</si>
  <si>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</si>
  <si>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</si>
  <si>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</si>
  <si>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</si>
  <si>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</si>
  <si>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</si>
  <si>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</si>
  <si>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</si>
  <si>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</si>
  <si>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</si>
  <si>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</si>
  <si>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</si>
  <si>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</si>
  <si>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</si>
  <si>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</si>
  <si>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</si>
  <si>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</si>
  <si>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</si>
  <si>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</si>
  <si>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</si>
  <si>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</si>
  <si>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</si>
  <si>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</si>
  <si>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</si>
  <si>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</si>
  <si>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</si>
  <si>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</si>
  <si>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</si>
  <si>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</si>
  <si>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</si>
  <si>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</si>
  <si>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</si>
  <si>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</si>
  <si>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</si>
  <si>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</si>
  <si>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</si>
  <si>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</si>
  <si>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</si>
  <si>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</si>
  <si>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</si>
  <si>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</si>
  <si>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</si>
  <si>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</si>
  <si>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</si>
  <si>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</si>
  <si>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</si>
  <si>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</si>
  <si>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</si>
  <si>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</si>
  <si>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</si>
  <si>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</si>
  <si>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</si>
  <si>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</si>
  <si>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</si>
  <si>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</si>
  <si>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</si>
  <si>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</si>
  <si>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</si>
  <si>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</si>
  <si>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</si>
  <si>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</si>
  <si>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</si>
  <si>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</si>
  <si>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介護保険事業状況報告</t>
  </si>
  <si>
    <t>平成２６年５月月報</t>
  </si>
  <si>
    <t>平成２６年５月月報（報告用）</t>
  </si>
  <si>
    <t>① 総数</t>
  </si>
  <si>
    <t>ア 件数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</si>
  <si>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</si>
  <si>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</si>
  <si>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</si>
  <si>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</si>
  <si>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</si>
  <si>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</si>
  <si>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</si>
  <si>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</si>
  <si>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</si>
  <si>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</si>
  <si>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</si>
  <si>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</si>
  <si>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</si>
  <si>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</si>
  <si>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</si>
  <si>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複合型サービス</t>
  </si>
  <si>
    <t>施設サービス</t>
  </si>
  <si>
    <t>総計</t>
  </si>
  <si>
    <t>イ 単位数</t>
  </si>
  <si>
    <t>特定施設入所者生活介護</t>
  </si>
  <si>
    <t>ウ 費用額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</si>
</sst>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5" fillId="0" borderId="14" xfId="61" applyFont="1" applyBorder="1" applyAlignment="1">
      <alignment horizontal="center" vertical="center"/>
      <protection/>
    </xf>
    <xf numFmtId="0" fontId="15" fillId="0" borderId="15" xfId="61" applyFont="1" applyBorder="1" applyAlignment="1">
      <alignment horizontal="center" vertical="center"/>
      <protection/>
    </xf>
    <xf numFmtId="0" fontId="15" fillId="0" borderId="16" xfId="61" applyFont="1" applyBorder="1" applyAlignment="1">
      <alignment horizontal="center" vertical="center" wrapText="1"/>
      <protection/>
    </xf>
    <xf numFmtId="0" fontId="15" fillId="0" borderId="17" xfId="61" applyFont="1" applyBorder="1" applyAlignment="1">
      <alignment horizontal="distributed" vertical="center"/>
      <protection/>
    </xf>
    <xf numFmtId="0" fontId="15" fillId="0" borderId="14" xfId="61" applyFont="1" applyBorder="1" applyAlignment="1">
      <alignment horizontal="distributed" vertical="center"/>
      <protection/>
    </xf>
    <xf numFmtId="0" fontId="16" fillId="0" borderId="14" xfId="61" applyFont="1" applyBorder="1" applyAlignment="1">
      <alignment horizontal="distributed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6" fillId="0" borderId="19" xfId="61" applyFont="1" applyBorder="1" applyAlignment="1">
      <alignment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7" fillId="0" borderId="10" xfId="61" applyFont="1" applyBorder="1" applyAlignment="1">
      <alignment vertical="center"/>
      <protection/>
    </xf>
    <xf numFmtId="0" fontId="16" fillId="0" borderId="10" xfId="61" applyFont="1" applyBorder="1" applyAlignment="1">
      <alignment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6" fillId="0" borderId="21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22" xfId="61" applyFont="1" applyBorder="1" applyAlignment="1">
      <alignment vertical="center"/>
      <protection/>
    </xf>
    <xf numFmtId="0" fontId="16" fillId="0" borderId="23" xfId="61" applyFont="1" applyBorder="1" applyAlignment="1">
      <alignment vertical="center"/>
      <protection/>
    </xf>
    <xf numFmtId="0" fontId="16" fillId="0" borderId="24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5" xfId="61" applyFont="1" applyBorder="1" applyAlignment="1">
      <alignment horizontal="centerContinuous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center" vertical="center" wrapText="1"/>
      <protection/>
    </xf>
    <xf numFmtId="0" fontId="15" fillId="0" borderId="29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30" xfId="61" applyFont="1" applyBorder="1" applyAlignment="1">
      <alignment horizontal="distributed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2" xfId="61" applyFont="1" applyBorder="1" applyAlignment="1">
      <alignment horizontal="center" vertical="center"/>
      <protection/>
    </xf>
    <xf numFmtId="0" fontId="15" fillId="0" borderId="33" xfId="61" applyFont="1" applyBorder="1" applyAlignment="1">
      <alignment horizontal="distributed" vertical="center"/>
      <protection/>
    </xf>
    <xf numFmtId="0" fontId="15" fillId="0" borderId="31" xfId="61" applyFont="1" applyBorder="1" applyAlignment="1">
      <alignment horizontal="distributed" vertical="center"/>
      <protection/>
    </xf>
    <xf numFmtId="0" fontId="16" fillId="0" borderId="34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5" xfId="61" applyFont="1" applyBorder="1" applyAlignment="1">
      <alignment horizontal="centerContinuous" vertical="center"/>
      <protection/>
    </xf>
    <xf numFmtId="0" fontId="11" fillId="0" borderId="35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21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7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20" xfId="61" applyFont="1" applyBorder="1" applyAlignment="1">
      <alignment horizontal="center" vertical="center"/>
      <protection/>
    </xf>
    <xf numFmtId="0" fontId="13" fillId="0" borderId="38" xfId="61" applyFont="1" applyBorder="1" applyAlignment="1">
      <alignment vertical="center"/>
      <protection/>
    </xf>
    <xf numFmtId="0" fontId="13" fillId="0" borderId="21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9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6" xfId="61" applyFont="1" applyBorder="1" applyAlignment="1">
      <alignment horizontal="centerContinuous" vertical="center"/>
      <protection/>
    </xf>
    <xf numFmtId="0" fontId="13" fillId="0" borderId="40" xfId="61" applyFont="1" applyBorder="1" applyAlignment="1">
      <alignment horizontal="centerContinuous" vertical="center"/>
      <protection/>
    </xf>
    <xf numFmtId="0" fontId="13" fillId="0" borderId="41" xfId="61" applyFont="1" applyBorder="1" applyAlignment="1">
      <alignment horizontal="centerContinuous" vertical="center"/>
      <protection/>
    </xf>
    <xf numFmtId="0" fontId="13" fillId="0" borderId="3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30" xfId="61" applyNumberFormat="1" applyFont="1" applyBorder="1" applyAlignment="1">
      <alignment vertical="center"/>
      <protection/>
    </xf>
    <xf numFmtId="38" fontId="13" fillId="0" borderId="42" xfId="49" applyFont="1" applyBorder="1" applyAlignment="1">
      <alignment horizontal="right" vertical="center"/>
    </xf>
    <xf numFmtId="38" fontId="11" fillId="0" borderId="37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38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17" xfId="49" applyFont="1" applyBorder="1" applyAlignment="1">
      <alignment horizontal="right" vertical="center"/>
    </xf>
    <xf numFmtId="38" fontId="11" fillId="0" borderId="15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38" fontId="11" fillId="0" borderId="54" xfId="49" applyFont="1" applyBorder="1" applyAlignment="1">
      <alignment horizontal="right" vertical="center"/>
    </xf>
    <xf numFmtId="38" fontId="11" fillId="0" borderId="55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6" xfId="61" applyFont="1" applyBorder="1" applyAlignment="1">
      <alignment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21" xfId="61" applyFont="1" applyBorder="1" applyAlignment="1">
      <alignment vertical="center"/>
      <protection/>
    </xf>
    <xf numFmtId="0" fontId="11" fillId="0" borderId="40" xfId="61" applyFont="1" applyBorder="1" applyAlignment="1">
      <alignment horizontal="centerContinuous" vertical="center"/>
      <protection/>
    </xf>
    <xf numFmtId="0" fontId="11" fillId="0" borderId="57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horizontal="centerContinuous" vertical="center"/>
      <protection/>
    </xf>
    <xf numFmtId="0" fontId="11" fillId="0" borderId="23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6" xfId="49" applyFont="1" applyBorder="1" applyAlignment="1">
      <alignment horizontal="right" vertical="center"/>
    </xf>
    <xf numFmtId="38" fontId="11" fillId="0" borderId="58" xfId="49" applyFont="1" applyBorder="1" applyAlignment="1">
      <alignment horizontal="right" vertical="center"/>
    </xf>
    <xf numFmtId="38" fontId="11" fillId="0" borderId="38" xfId="61" applyNumberFormat="1" applyFont="1" applyBorder="1" applyAlignment="1">
      <alignment vertical="center"/>
      <protection/>
    </xf>
    <xf numFmtId="38" fontId="11" fillId="0" borderId="59" xfId="49" applyFont="1" applyBorder="1" applyAlignment="1">
      <alignment horizontal="right" vertical="center"/>
    </xf>
    <xf numFmtId="38" fontId="11" fillId="0" borderId="60" xfId="49" applyFont="1" applyBorder="1" applyAlignment="1">
      <alignment horizontal="right" vertical="center"/>
    </xf>
    <xf numFmtId="38" fontId="11" fillId="0" borderId="6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6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8" xfId="61" applyFont="1" applyFill="1" applyBorder="1" applyAlignment="1">
      <alignment horizontal="center" vertical="center" wrapText="1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vertical="center"/>
      <protection/>
    </xf>
    <xf numFmtId="0" fontId="24" fillId="0" borderId="40" xfId="61" applyFont="1" applyFill="1" applyBorder="1" applyAlignment="1">
      <alignment horizontal="centerContinuous" vertical="center"/>
      <protection/>
    </xf>
    <xf numFmtId="0" fontId="24" fillId="0" borderId="40" xfId="61" applyFont="1" applyFill="1" applyBorder="1" applyAlignment="1">
      <alignment horizontal="center" vertical="center"/>
      <protection/>
    </xf>
    <xf numFmtId="0" fontId="24" fillId="0" borderId="62" xfId="61" applyFont="1" applyFill="1" applyBorder="1" applyAlignment="1">
      <alignment horizontal="center" vertical="center"/>
      <protection/>
    </xf>
    <xf numFmtId="0" fontId="24" fillId="0" borderId="56" xfId="61" applyFont="1" applyFill="1" applyBorder="1" applyAlignment="1">
      <alignment vertical="center"/>
      <protection/>
    </xf>
    <xf numFmtId="0" fontId="24" fillId="0" borderId="31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63" xfId="61" applyFont="1" applyFill="1" applyBorder="1" applyAlignment="1">
      <alignment vertical="center"/>
      <protection/>
    </xf>
    <xf numFmtId="38" fontId="24" fillId="0" borderId="64" xfId="49" applyFont="1" applyFill="1" applyBorder="1" applyAlignment="1">
      <alignment horizontal="right" vertical="center"/>
    </xf>
    <xf numFmtId="38" fontId="24" fillId="0" borderId="65" xfId="49" applyFont="1" applyFill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0" fontId="24" fillId="0" borderId="69" xfId="61" applyFont="1" applyFill="1" applyBorder="1" applyAlignment="1">
      <alignment vertical="center"/>
      <protection/>
    </xf>
    <xf numFmtId="0" fontId="24" fillId="0" borderId="70" xfId="61" applyFont="1" applyFill="1" applyBorder="1" applyAlignment="1">
      <alignment vertical="center"/>
      <protection/>
    </xf>
    <xf numFmtId="0" fontId="24" fillId="0" borderId="71" xfId="61" applyFont="1" applyFill="1" applyBorder="1" applyAlignment="1">
      <alignment vertical="center"/>
      <protection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1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75" xfId="61" applyFont="1" applyFill="1" applyBorder="1" applyAlignment="1">
      <alignment vertical="center"/>
      <protection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37" xfId="61" applyFont="1" applyFill="1" applyBorder="1" applyAlignment="1">
      <alignment vertical="center"/>
      <protection/>
    </xf>
    <xf numFmtId="38" fontId="24" fillId="0" borderId="82" xfId="49" applyFont="1" applyFill="1" applyBorder="1" applyAlignment="1">
      <alignment horizontal="right" vertical="center"/>
    </xf>
    <xf numFmtId="38" fontId="24" fillId="0" borderId="83" xfId="49" applyFont="1" applyFill="1" applyBorder="1" applyAlignment="1">
      <alignment horizontal="right" vertical="center"/>
    </xf>
    <xf numFmtId="38" fontId="24" fillId="0" borderId="84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86" xfId="49" applyFont="1" applyFill="1" applyBorder="1" applyAlignment="1">
      <alignment horizontal="right" vertical="center"/>
    </xf>
    <xf numFmtId="0" fontId="24" fillId="0" borderId="77" xfId="61" applyFont="1" applyFill="1" applyBorder="1" applyAlignment="1">
      <alignment vertical="center"/>
      <protection/>
    </xf>
    <xf numFmtId="0" fontId="24" fillId="0" borderId="20" xfId="61" applyFont="1" applyFill="1" applyBorder="1" applyAlignment="1">
      <alignment vertical="center"/>
      <protection/>
    </xf>
    <xf numFmtId="0" fontId="24" fillId="0" borderId="38" xfId="61" applyFont="1" applyFill="1" applyBorder="1" applyAlignment="1">
      <alignment vertical="center"/>
      <protection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9" xfId="49" applyFont="1" applyFill="1" applyBorder="1" applyAlignment="1">
      <alignment horizontal="right" vertical="center"/>
    </xf>
    <xf numFmtId="38" fontId="24" fillId="0" borderId="90" xfId="49" applyFont="1" applyFill="1" applyBorder="1" applyAlignment="1">
      <alignment horizontal="right" vertical="center"/>
    </xf>
    <xf numFmtId="38" fontId="24" fillId="0" borderId="9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92" xfId="49" applyFont="1" applyFill="1" applyBorder="1" applyAlignment="1">
      <alignment horizontal="right" vertical="center"/>
    </xf>
    <xf numFmtId="0" fontId="24" fillId="0" borderId="93" xfId="61" applyFont="1" applyFill="1" applyBorder="1" applyAlignment="1">
      <alignment vertical="center"/>
      <protection/>
    </xf>
    <xf numFmtId="0" fontId="24" fillId="0" borderId="94" xfId="61" applyFont="1" applyFill="1" applyBorder="1" applyAlignment="1">
      <alignment vertical="center"/>
      <protection/>
    </xf>
    <xf numFmtId="0" fontId="24" fillId="0" borderId="95" xfId="61" applyFont="1" applyFill="1" applyBorder="1" applyAlignment="1">
      <alignment horizontal="centerContinuous" vertical="center"/>
      <protection/>
    </xf>
    <xf numFmtId="38" fontId="24" fillId="0" borderId="96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97" xfId="49" applyFont="1" applyFill="1" applyBorder="1" applyAlignment="1">
      <alignment horizontal="right" vertical="center"/>
    </xf>
    <xf numFmtId="38" fontId="24" fillId="0" borderId="98" xfId="49" applyFont="1" applyFill="1" applyBorder="1" applyAlignment="1">
      <alignment horizontal="right" vertical="center"/>
    </xf>
    <xf numFmtId="38" fontId="24" fillId="0" borderId="95" xfId="49" applyFont="1" applyFill="1" applyBorder="1" applyAlignment="1">
      <alignment horizontal="right" vertical="center"/>
    </xf>
    <xf numFmtId="38" fontId="24" fillId="0" borderId="49" xfId="49" applyFont="1" applyFill="1" applyBorder="1" applyAlignment="1">
      <alignment horizontal="right" vertical="center"/>
    </xf>
    <xf numFmtId="38" fontId="11" fillId="0" borderId="9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22" xfId="62" applyFont="1" applyFill="1" applyBorder="1" applyAlignment="1" applyProtection="1">
      <alignment horizontal="centerContinuous" vertical="center"/>
      <protection/>
    </xf>
    <xf numFmtId="0" fontId="28" fillId="0" borderId="23" xfId="62" applyFont="1" applyFill="1" applyBorder="1" applyAlignment="1" applyProtection="1">
      <alignment horizontal="centerContinuous" vertical="center"/>
      <protection/>
    </xf>
    <xf numFmtId="0" fontId="28" fillId="0" borderId="14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99" xfId="62" applyFont="1" applyFill="1" applyBorder="1" applyAlignment="1" applyProtection="1">
      <alignment horizontal="centerContinuous" vertical="center"/>
      <protection/>
    </xf>
    <xf numFmtId="0" fontId="28" fillId="0" borderId="100" xfId="62" applyFont="1" applyFill="1" applyBorder="1" applyAlignment="1" applyProtection="1">
      <alignment horizontal="centerContinuous" vertical="center"/>
      <protection/>
    </xf>
    <xf numFmtId="0" fontId="28" fillId="0" borderId="18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6" xfId="62" applyFont="1" applyFill="1" applyBorder="1" applyAlignment="1" applyProtection="1">
      <alignment horizontal="center" vertical="center"/>
      <protection/>
    </xf>
    <xf numFmtId="0" fontId="28" fillId="0" borderId="29" xfId="62" applyFont="1" applyFill="1" applyBorder="1" applyAlignment="1" applyProtection="1">
      <alignment horizontal="center" vertical="center"/>
      <protection/>
    </xf>
    <xf numFmtId="0" fontId="28" fillId="0" borderId="27" xfId="62" applyFont="1" applyFill="1" applyBorder="1" applyAlignment="1" applyProtection="1">
      <alignment horizontal="center" vertical="center"/>
      <protection/>
    </xf>
    <xf numFmtId="0" fontId="28" fillId="0" borderId="28" xfId="62" applyFont="1" applyFill="1" applyBorder="1" applyAlignment="1" applyProtection="1">
      <alignment horizontal="center" vertical="center"/>
      <protection/>
    </xf>
    <xf numFmtId="0" fontId="28" fillId="0" borderId="101" xfId="62" applyFont="1" applyFill="1" applyBorder="1" applyAlignment="1" applyProtection="1">
      <alignment horizontal="center" vertical="center"/>
      <protection/>
    </xf>
    <xf numFmtId="0" fontId="28" fillId="0" borderId="102" xfId="62" applyFont="1" applyFill="1" applyBorder="1" applyAlignment="1" applyProtection="1">
      <alignment vertical="center"/>
      <protection/>
    </xf>
    <xf numFmtId="0" fontId="28" fillId="0" borderId="103" xfId="62" applyFont="1" applyFill="1" applyBorder="1" applyAlignment="1" applyProtection="1">
      <alignment vertical="center"/>
      <protection/>
    </xf>
    <xf numFmtId="176" fontId="28" fillId="33" borderId="104" xfId="62" applyNumberFormat="1" applyFont="1" applyFill="1" applyBorder="1" applyAlignment="1" applyProtection="1">
      <alignment vertical="center"/>
      <protection locked="0"/>
    </xf>
    <xf numFmtId="176" fontId="28" fillId="33" borderId="105" xfId="62" applyNumberFormat="1" applyFont="1" applyFill="1" applyBorder="1" applyAlignment="1" applyProtection="1">
      <alignment vertical="center"/>
      <protection locked="0"/>
    </xf>
    <xf numFmtId="176" fontId="28" fillId="33" borderId="66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33" borderId="68" xfId="62" applyNumberFormat="1" applyFont="1" applyFill="1" applyBorder="1" applyAlignment="1" applyProtection="1">
      <alignment vertical="center"/>
      <protection locked="0"/>
    </xf>
    <xf numFmtId="0" fontId="28" fillId="0" borderId="56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107" xfId="62" applyNumberFormat="1" applyFont="1" applyFill="1" applyBorder="1" applyAlignment="1" applyProtection="1">
      <alignment vertical="center"/>
      <protection locked="0"/>
    </xf>
    <xf numFmtId="176" fontId="28" fillId="33" borderId="108" xfId="62" applyNumberFormat="1" applyFont="1" applyFill="1" applyBorder="1" applyAlignment="1" applyProtection="1">
      <alignment vertical="center"/>
      <protection locked="0"/>
    </xf>
    <xf numFmtId="176" fontId="28" fillId="33" borderId="109" xfId="62" applyNumberFormat="1" applyFont="1" applyFill="1" applyBorder="1" applyAlignment="1" applyProtection="1">
      <alignment vertical="center"/>
      <protection locked="0"/>
    </xf>
    <xf numFmtId="176" fontId="28" fillId="33" borderId="110" xfId="62" applyNumberFormat="1" applyFont="1" applyFill="1" applyBorder="1" applyAlignment="1" applyProtection="1">
      <alignment vertical="center"/>
      <protection locked="0"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0" fontId="28" fillId="0" borderId="112" xfId="62" applyFont="1" applyFill="1" applyBorder="1" applyAlignment="1" applyProtection="1">
      <alignment vertical="center"/>
      <protection/>
    </xf>
    <xf numFmtId="0" fontId="28" fillId="0" borderId="70" xfId="62" applyFont="1" applyFill="1" applyBorder="1" applyAlignment="1" applyProtection="1">
      <alignment vertical="center"/>
      <protection/>
    </xf>
    <xf numFmtId="176" fontId="28" fillId="0" borderId="107" xfId="62" applyNumberFormat="1" applyFont="1" applyFill="1" applyBorder="1" applyAlignment="1" applyProtection="1">
      <alignment vertical="center"/>
      <protection locked="0"/>
    </xf>
    <xf numFmtId="176" fontId="28" fillId="0" borderId="108" xfId="62" applyNumberFormat="1" applyFont="1" applyFill="1" applyBorder="1" applyAlignment="1" applyProtection="1">
      <alignment vertical="center"/>
      <protection locked="0"/>
    </xf>
    <xf numFmtId="176" fontId="28" fillId="0" borderId="110" xfId="62" applyNumberFormat="1" applyFont="1" applyFill="1" applyBorder="1" applyAlignment="1" applyProtection="1">
      <alignment vertical="center"/>
      <protection locked="0"/>
    </xf>
    <xf numFmtId="0" fontId="28" fillId="0" borderId="71" xfId="62" applyFont="1" applyFill="1" applyBorder="1" applyAlignment="1" applyProtection="1">
      <alignment vertical="center"/>
      <protection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70" xfId="62" applyFont="1" applyFill="1" applyBorder="1" applyAlignment="1" applyProtection="1">
      <alignment vertical="center" wrapText="1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0" fontId="28" fillId="0" borderId="116" xfId="62" applyFont="1" applyFill="1" applyBorder="1" applyAlignment="1" applyProtection="1">
      <alignment vertical="center"/>
      <protection/>
    </xf>
    <xf numFmtId="0" fontId="28" fillId="0" borderId="63" xfId="62" applyFont="1" applyFill="1" applyBorder="1" applyAlignment="1" applyProtection="1">
      <alignment vertical="center"/>
      <protection/>
    </xf>
    <xf numFmtId="0" fontId="28" fillId="0" borderId="117" xfId="62" applyFont="1" applyFill="1" applyBorder="1" applyAlignment="1" applyProtection="1">
      <alignment vertical="center"/>
      <protection/>
    </xf>
    <xf numFmtId="0" fontId="28" fillId="0" borderId="118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0" borderId="82" xfId="62" applyNumberFormat="1" applyFont="1" applyFill="1" applyBorder="1" applyAlignment="1" applyProtection="1">
      <alignment vertical="center"/>
      <protection locked="0"/>
    </xf>
    <xf numFmtId="176" fontId="28" fillId="0" borderId="119" xfId="62" applyNumberFormat="1" applyFont="1" applyFill="1" applyBorder="1" applyAlignment="1" applyProtection="1">
      <alignment vertical="center"/>
      <protection locked="0"/>
    </xf>
    <xf numFmtId="176" fontId="28" fillId="33" borderId="83" xfId="62" applyNumberFormat="1" applyFont="1" applyFill="1" applyBorder="1" applyAlignment="1" applyProtection="1">
      <alignment vertical="center"/>
      <protection locked="0"/>
    </xf>
    <xf numFmtId="176" fontId="28" fillId="0" borderId="84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0" fontId="28" fillId="0" borderId="120" xfId="62" applyFont="1" applyFill="1" applyBorder="1" applyAlignment="1" applyProtection="1">
      <alignment vertical="center"/>
      <protection/>
    </xf>
    <xf numFmtId="0" fontId="28" fillId="0" borderId="121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22" xfId="62" applyFont="1" applyFill="1" applyBorder="1" applyAlignment="1" applyProtection="1">
      <alignment vertical="center"/>
      <protection/>
    </xf>
    <xf numFmtId="176" fontId="28" fillId="33" borderId="82" xfId="62" applyNumberFormat="1" applyFont="1" applyFill="1" applyBorder="1" applyAlignment="1" applyProtection="1">
      <alignment vertical="center"/>
      <protection locked="0"/>
    </xf>
    <xf numFmtId="0" fontId="28" fillId="0" borderId="123" xfId="62" applyFont="1" applyFill="1" applyBorder="1" applyAlignment="1" applyProtection="1">
      <alignment vertical="center"/>
      <protection/>
    </xf>
    <xf numFmtId="176" fontId="28" fillId="0" borderId="37" xfId="62" applyNumberFormat="1" applyFont="1" applyFill="1" applyBorder="1" applyAlignment="1" applyProtection="1">
      <alignment vertical="center"/>
      <protection locked="0"/>
    </xf>
    <xf numFmtId="176" fontId="28" fillId="0" borderId="46" xfId="62" applyNumberFormat="1" applyFont="1" applyFill="1" applyBorder="1" applyAlignment="1" applyProtection="1">
      <alignment vertical="center"/>
      <protection locked="0"/>
    </xf>
    <xf numFmtId="176" fontId="28" fillId="33" borderId="43" xfId="62" applyNumberFormat="1" applyFont="1" applyFill="1" applyBorder="1" applyAlignment="1" applyProtection="1">
      <alignment vertical="center"/>
      <protection locked="0"/>
    </xf>
    <xf numFmtId="176" fontId="28" fillId="0" borderId="124" xfId="62" applyNumberFormat="1" applyFont="1" applyFill="1" applyBorder="1" applyAlignment="1" applyProtection="1">
      <alignment vertical="center"/>
      <protection locked="0"/>
    </xf>
    <xf numFmtId="176" fontId="28" fillId="0" borderId="69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5" xfId="62" applyNumberFormat="1" applyFont="1" applyFill="1" applyBorder="1" applyAlignment="1" applyProtection="1">
      <alignment vertical="center"/>
      <protection locked="0"/>
    </xf>
    <xf numFmtId="0" fontId="28" fillId="0" borderId="94" xfId="62" applyFont="1" applyFill="1" applyBorder="1" applyAlignment="1" applyProtection="1">
      <alignment vertical="center"/>
      <protection/>
    </xf>
    <xf numFmtId="0" fontId="28" fillId="0" borderId="95" xfId="62" applyFont="1" applyFill="1" applyBorder="1" applyAlignment="1" applyProtection="1">
      <alignment vertical="center"/>
      <protection/>
    </xf>
    <xf numFmtId="176" fontId="28" fillId="33" borderId="58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97" xfId="62" applyNumberFormat="1" applyFont="1" applyFill="1" applyBorder="1" applyAlignment="1" applyProtection="1">
      <alignment vertical="center"/>
      <protection locked="0"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49" xfId="62" applyNumberFormat="1" applyFont="1" applyFill="1" applyBorder="1" applyAlignment="1" applyProtection="1">
      <alignment vertical="center"/>
      <protection locked="0"/>
    </xf>
    <xf numFmtId="0" fontId="28" fillId="0" borderId="126" xfId="62" applyFont="1" applyFill="1" applyBorder="1" applyAlignment="1" applyProtection="1">
      <alignment vertical="center"/>
      <protection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72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0" borderId="65" xfId="62" applyNumberFormat="1" applyFont="1" applyFill="1" applyBorder="1" applyAlignment="1" applyProtection="1">
      <alignment vertical="center"/>
      <protection locked="0"/>
    </xf>
    <xf numFmtId="176" fontId="28" fillId="33" borderId="65" xfId="62" applyNumberFormat="1" applyFont="1" applyFill="1" applyBorder="1" applyAlignment="1" applyProtection="1">
      <alignment vertical="center"/>
      <protection locked="0"/>
    </xf>
    <xf numFmtId="176" fontId="28" fillId="33" borderId="74" xfId="62" applyNumberFormat="1" applyFont="1" applyFill="1" applyBorder="1" applyAlignment="1" applyProtection="1">
      <alignment vertical="center"/>
      <protection locked="0"/>
    </xf>
    <xf numFmtId="176" fontId="28" fillId="33" borderId="127" xfId="62" applyNumberFormat="1" applyFont="1" applyFill="1" applyBorder="1" applyAlignment="1" applyProtection="1">
      <alignment vertical="center"/>
      <protection locked="0"/>
    </xf>
    <xf numFmtId="176" fontId="28" fillId="33" borderId="128" xfId="62" applyNumberFormat="1" applyFont="1" applyFill="1" applyBorder="1" applyAlignment="1" applyProtection="1">
      <alignment vertical="center"/>
      <protection locked="0"/>
    </xf>
    <xf numFmtId="176" fontId="28" fillId="0" borderId="128" xfId="62" applyNumberFormat="1" applyFont="1" applyFill="1" applyBorder="1" applyAlignment="1" applyProtection="1">
      <alignment vertical="center"/>
      <protection locked="0"/>
    </xf>
    <xf numFmtId="176" fontId="28" fillId="0" borderId="129" xfId="62" applyNumberFormat="1" applyFont="1" applyFill="1" applyBorder="1" applyAlignment="1" applyProtection="1">
      <alignment vertical="center"/>
      <protection locked="0"/>
    </xf>
    <xf numFmtId="176" fontId="28" fillId="33" borderId="130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21" xfId="61" applyFont="1" applyFill="1" applyBorder="1" applyAlignment="1">
      <alignment vertical="center"/>
      <protection/>
    </xf>
    <xf numFmtId="38" fontId="24" fillId="0" borderId="107" xfId="49" applyFont="1" applyFill="1" applyBorder="1" applyAlignment="1">
      <alignment horizontal="right" vertical="center"/>
    </xf>
    <xf numFmtId="38" fontId="24" fillId="0" borderId="109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05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80" xfId="62" applyFont="1" applyFill="1" applyBorder="1" applyAlignment="1" applyProtection="1">
      <alignment vertical="center"/>
      <protection/>
    </xf>
    <xf numFmtId="38" fontId="13" fillId="0" borderId="58" xfId="49" applyFont="1" applyBorder="1" applyAlignment="1">
      <alignment horizontal="right" vertical="center"/>
    </xf>
    <xf numFmtId="38" fontId="13" fillId="0" borderId="95" xfId="49" applyFont="1" applyBorder="1" applyAlignment="1">
      <alignment horizontal="right" vertical="center"/>
    </xf>
    <xf numFmtId="38" fontId="13" fillId="0" borderId="130" xfId="49" applyFont="1" applyBorder="1" applyAlignment="1">
      <alignment horizontal="right" vertical="center"/>
    </xf>
    <xf numFmtId="38" fontId="13" fillId="0" borderId="131" xfId="49" applyFont="1" applyBorder="1" applyAlignment="1">
      <alignment horizontal="right" vertical="center"/>
    </xf>
    <xf numFmtId="38" fontId="13" fillId="0" borderId="26" xfId="49" applyFont="1" applyBorder="1" applyAlignment="1">
      <alignment horizontal="right" vertical="center"/>
    </xf>
    <xf numFmtId="38" fontId="13" fillId="0" borderId="62" xfId="49" applyFont="1" applyBorder="1" applyAlignment="1">
      <alignment horizontal="right" vertical="center"/>
    </xf>
    <xf numFmtId="38" fontId="13" fillId="0" borderId="40" xfId="49" applyFont="1" applyBorder="1" applyAlignment="1">
      <alignment horizontal="right" vertical="center"/>
    </xf>
    <xf numFmtId="38" fontId="13" fillId="0" borderId="41" xfId="49" applyFont="1" applyBorder="1" applyAlignment="1">
      <alignment horizontal="right" vertical="center"/>
    </xf>
    <xf numFmtId="0" fontId="5" fillId="0" borderId="132" xfId="61" applyFont="1" applyBorder="1" applyAlignment="1">
      <alignment horizontal="center" vertical="center"/>
      <protection/>
    </xf>
    <xf numFmtId="0" fontId="5" fillId="0" borderId="133" xfId="61" applyFont="1" applyBorder="1" applyAlignment="1">
      <alignment horizontal="center" vertical="center"/>
      <protection/>
    </xf>
    <xf numFmtId="0" fontId="5" fillId="0" borderId="134" xfId="61" applyFont="1" applyBorder="1" applyAlignment="1">
      <alignment horizontal="center" vertical="center"/>
      <protection/>
    </xf>
    <xf numFmtId="0" fontId="5" fillId="0" borderId="135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6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99" xfId="61" applyFont="1" applyBorder="1" applyAlignment="1">
      <alignment horizontal="center" vertical="center"/>
      <protection/>
    </xf>
    <xf numFmtId="0" fontId="11" fillId="0" borderId="53" xfId="61" applyFont="1" applyBorder="1" applyAlignment="1">
      <alignment horizontal="center" vertical="center"/>
      <protection/>
    </xf>
    <xf numFmtId="0" fontId="11" fillId="0" borderId="136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11" fillId="0" borderId="137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0" borderId="100" xfId="61" applyFont="1" applyBorder="1" applyAlignment="1">
      <alignment horizontal="center" vertical="center"/>
      <protection/>
    </xf>
    <xf numFmtId="0" fontId="24" fillId="0" borderId="70" xfId="61" applyFont="1" applyFill="1" applyBorder="1" applyAlignment="1">
      <alignment horizontal="left" vertical="center" shrinkToFit="1"/>
      <protection/>
    </xf>
    <xf numFmtId="0" fontId="24" fillId="0" borderId="138" xfId="61" applyFont="1" applyFill="1" applyBorder="1" applyAlignment="1">
      <alignment horizontal="left" vertical="center" shrinkToFit="1"/>
      <protection/>
    </xf>
    <xf numFmtId="0" fontId="24" fillId="0" borderId="14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99" xfId="61" applyFont="1" applyFill="1" applyBorder="1" applyAlignment="1">
      <alignment horizontal="center" vertical="center"/>
      <protection/>
    </xf>
    <xf numFmtId="0" fontId="24" fillId="0" borderId="100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01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5" xfId="61" applyFont="1" applyFill="1" applyBorder="1" applyAlignment="1">
      <alignment horizontal="center" vertical="center"/>
      <protection/>
    </xf>
    <xf numFmtId="0" fontId="24" fillId="0" borderId="118" xfId="61" applyFont="1" applyFill="1" applyBorder="1" applyAlignment="1">
      <alignment horizontal="left" vertical="center" shrinkToFit="1"/>
      <protection/>
    </xf>
    <xf numFmtId="0" fontId="24" fillId="0" borderId="139" xfId="61" applyFont="1" applyFill="1" applyBorder="1" applyAlignment="1">
      <alignment horizontal="left" vertical="center" shrinkToFit="1"/>
      <protection/>
    </xf>
    <xf numFmtId="0" fontId="24" fillId="0" borderId="140" xfId="61" applyFont="1" applyFill="1" applyBorder="1" applyAlignment="1">
      <alignment horizontal="left" vertical="center" shrinkToFit="1"/>
      <protection/>
    </xf>
    <xf numFmtId="0" fontId="24" fillId="0" borderId="141" xfId="61" applyFont="1" applyFill="1" applyBorder="1" applyAlignment="1">
      <alignment horizontal="left" vertical="center" shrinkToFit="1"/>
      <protection/>
    </xf>
    <xf numFmtId="0" fontId="6" fillId="0" borderId="0" xfId="61" applyFont="1" applyFill="1" applyAlignment="1">
      <alignment horizontal="center" vertical="center"/>
      <protection/>
    </xf>
    <xf numFmtId="38" fontId="11" fillId="0" borderId="58" xfId="49" applyFont="1" applyBorder="1" applyAlignment="1">
      <alignment horizontal="right" vertical="center"/>
    </xf>
    <xf numFmtId="38" fontId="11" fillId="0" borderId="131" xfId="49" applyFont="1" applyBorder="1" applyAlignment="1">
      <alignment horizontal="right" vertical="center"/>
    </xf>
    <xf numFmtId="38" fontId="11" fillId="0" borderId="26" xfId="49" applyFont="1" applyBorder="1" applyAlignment="1">
      <alignment horizontal="right" vertical="center"/>
    </xf>
    <xf numFmtId="38" fontId="11" fillId="0" borderId="62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8753475" y="0"/>
          <a:ext cx="144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28575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8753475" y="0"/>
          <a:ext cx="1438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6" name="Line 6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4" name="Line 7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82" name="Line 8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90" name="Line 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9" name="Line 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6" name="Line 1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8" name="Line 1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0" name="Line 11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1" name="Line 11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4" name="Line 11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22" name="Line 1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26" name="Line 12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0" name="Line 13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4" name="Line 13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5" name="Line 13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38" name="Line 13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39" name="Line 13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42" name="Line 142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44" name="Line 14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46" name="Line 14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48" name="Line 14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0" name="Line 150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4" name="Line 15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5" name="Line 15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6" name="Line 15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8" name="Line 15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0" name="Line 160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" name="Line 16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2" name="Line 16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3" name="Line 16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" name="Line 16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7" name="Line 16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0" name="Line 17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1" name="Line 17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4" name="Line 17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5" name="Line 17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6" name="Line 17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8" name="Line 17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2" name="Line 18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3" name="Line 18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4" name="Line 18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6" name="Line 18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7" name="Line 18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1" name="Line 19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2" name="Line 1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4" name="Line 1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5" name="Line 1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6" name="Line 1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8" name="Line 19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0" name="Line 2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1" name="Line 2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2" name="Line 2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4" name="Line 2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5" name="Line 2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6" name="Line 2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9" name="Line 2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2" name="Line 21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14" name="Line 21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16" name="Line 21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17" name="Line 21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18" name="Line 21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0" name="Line 22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1" name="Line 22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2" name="Line 22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4" name="Line 22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5" name="Line 22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" name="Line 22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8" name="Line 22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30" name="Line 23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32" name="Line 23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33" name="Line 23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34" name="Line 23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36" name="Line 23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37" name="Line 23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41" name="Line 24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43" name="Line 24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44" name="Line 24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45" name="Line 24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46" name="Line 24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47" name="Line 24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48" name="Line 24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0" name="Line 25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1" name="Line 25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" name="Line 25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3" name="Line 25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" name="Line 25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" name="Line 25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" name="Line 25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7" name="Line 25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8" name="Line 25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9" name="Line 2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0" name="Line 2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1" name="Line 2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2" name="Line 2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3" name="Line 2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4" name="Line 2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5" name="Line 2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6" name="Line 2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7" name="Line 2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8" name="Line 2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9" name="Line 2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70" name="Line 2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72" name="Line 2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73" name="Line 27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74" name="Line 2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75" name="Line 27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76" name="Line 27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77" name="Line 27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78" name="Line 27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79" name="Line 27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0" name="Line 28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1" name="Line 28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2" name="Line 28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3" name="Line 28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4" name="Line 284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5" name="Line 28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6" name="Line 28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7" name="Line 28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8" name="Line 28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9" name="Line 28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90" name="Line 29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91" name="Line 29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92" name="Line 29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93" name="Line 29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94" name="Line 29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95" name="Line 29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96" name="Line 29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97" name="Line 29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98" name="Line 29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99" name="Line 29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00" name="Line 30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01" name="Line 30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02" name="Line 30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03" name="Line 30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04" name="Line 30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05" name="Line 3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06" name="Line 30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07" name="Line 30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08" name="Line 30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09" name="Line 30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0" name="Line 31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1" name="Line 31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" name="Line 31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3" name="Line 31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4" name="Line 31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5" name="Line 31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6" name="Line 31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7" name="Line 31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" name="Line 31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" name="Line 31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" name="Line 32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" name="Line 32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2" name="Line 32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3" name="Line 32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4" name="Line 32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5" name="Line 32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6" name="Line 32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7" name="Line 32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8" name="Line 32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9" name="Line 32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0" name="Line 3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1" name="Line 3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2" name="Line 3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3" name="Line 3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4" name="Line 3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5" name="Line 3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" name="Line 33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7" name="Line 33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8" name="Line 33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9" name="Line 33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0" name="Line 34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1" name="Line 34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2" name="Line 34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3" name="Line 34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4" name="Line 34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5" name="Line 34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" name="Line 34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" name="Line 34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" name="Line 34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" name="Line 34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1" name="Line 35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2" name="Line 35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3" name="Line 35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4" name="Line 35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5" name="Line 35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6" name="Line 35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7" name="Line 35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8" name="Line 35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9" name="Line 35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0" name="Line 36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1" name="Line 36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2" name="Line 36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3" name="Line 36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4" name="Line 36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5" name="Line 36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6" name="Line 36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7" name="Line 36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8" name="Line 36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9" name="Line 36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70" name="Line 37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1" name="Line 37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2" name="Line 37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3" name="Line 37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4" name="Line 37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5" name="Line 37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6" name="Line 37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7" name="Line 377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8" name="Line 37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79" name="Line 37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" name="Line 38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1" name="Line 38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2" name="Line 38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" name="Line 38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" name="Line 38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5" name="Line 38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6" name="Line 38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7" name="Line 38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8" name="Line 38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9" name="Line 38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0" name="Line 39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1" name="Line 39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2" name="Line 39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3" name="Line 39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4" name="Line 3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5" name="Line 3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6" name="Line 3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7" name="Line 3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8" name="Line 3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9" name="Line 3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0" name="Line 4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1" name="Line 4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3" name="Line 4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4" name="Line 4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5" name="Line 4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06" name="Line 40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7" name="Line 4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8" name="Line 4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" name="Line 40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0" name="Line 410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1" name="Line 411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2" name="Line 412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3" name="Line 413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4" name="Line 41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5" name="Line 41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6" name="Line 41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7" name="Line 41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8" name="Line 418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9" name="Line 41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0" name="Line 42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1" name="Line 42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2" name="Line 42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3" name="Line 42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4" name="Line 42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25" name="Line 425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26" name="Line 42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27" name="Line 42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28" name="Line 42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29" name="Line 42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30" name="Line 43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1" name="Line 43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2" name="Line 43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3" name="Line 43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4" name="Line 43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5" name="Line 43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6" name="Line 43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7" name="Line 43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8" name="Line 43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9" name="Line 43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0" name="Line 440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1" name="Line 44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2" name="Line 44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3" name="Line 44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4" name="Line 44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5" name="Line 44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6" name="Line 44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7" name="Line 44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" name="Line 4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9" name="Line 4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0" name="Line 4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" name="Line 45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2" name="Line 4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3" name="Line 45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4" name="Line 45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5" name="Line 45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6" name="Line 45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7" name="Line 45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8" name="Line 45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9" name="Line 45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0" name="Line 46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1" name="Line 46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2" name="Line 46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3" name="Line 46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4" name="Line 46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5" name="Line 46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6" name="Line 46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7" name="Line 46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8" name="Line 46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9" name="Line 46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0" name="Line 47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1" name="Line 47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2" name="Line 47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3" name="Line 47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4" name="Line 47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5" name="Line 47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6" name="Line 47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7" name="Line 47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8" name="Line 47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9" name="Line 47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80" name="Line 480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81" name="Line 48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82" name="Line 48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83" name="Line 48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84" name="Line 48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85" name="Line 48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86" name="Line 48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87" name="Line 48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88" name="Line 48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89" name="Line 48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0" name="Line 49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1" name="Line 49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2" name="Line 49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3" name="Line 49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4" name="Line 49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5" name="Line 49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6" name="Line 49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7" name="Line 49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8" name="Line 49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99" name="Line 4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0" name="Line 5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1" name="Line 50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2" name="Line 50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3" name="Line 50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4" name="Line 50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5" name="Line 50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6" name="Line 50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07" name="Line 5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08" name="Line 5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09" name="Line 5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0" name="Line 51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1" name="Line 5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2" name="Line 5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3" name="Line 5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4" name="Line 51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5" name="Line 51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6" name="Line 51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7" name="Line 51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8" name="Line 51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9" name="Line 51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20" name="Line 52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21" name="Line 52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22" name="Line 52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23" name="Line 52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24" name="Line 52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25" name="Line 52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26" name="Line 52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27" name="Line 52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28" name="Line 52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29" name="Line 52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30" name="Line 53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1" name="Line 53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2" name="Line 53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3" name="Line 53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4" name="Line 53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5" name="Line 53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6" name="Line 53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7" name="Line 53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8" name="Line 53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9" name="Line 53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0" name="Line 54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1" name="Line 54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2" name="Line 54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3" name="Line 54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4" name="Line 54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5" name="Line 54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6" name="Line 54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7" name="Line 54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8" name="Line 54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9" name="Line 54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0" name="Line 55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1" name="Line 55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2" name="Line 55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3" name="Line 55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4" name="Line 55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5" name="Line 55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6" name="Line 55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7" name="Line 55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58" name="Line 5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9" name="Line 5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60" name="Line 5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61" name="Line 5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62" name="Line 56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63" name="Line 56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64" name="Line 56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65" name="Line 56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66" name="Line 56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67" name="Line 56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68" name="Line 56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69" name="Line 56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70" name="Line 57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71" name="Line 57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72" name="Line 57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73" name="Line 57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74" name="Line 574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75" name="Line 57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76" name="Line 57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77" name="Line 577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78" name="Line 578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79" name="Line 579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80" name="Line 58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81" name="Line 58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82" name="Line 58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83" name="Line 58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84" name="Line 58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85" name="Line 585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86" name="Line 58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87" name="Line 58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88" name="Line 58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89" name="Line 58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90" name="Line 59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91" name="Line 59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2" name="Line 5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3" name="Line 5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4" name="Line 5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5" name="Line 5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6" name="Line 5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7" name="Line 5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8" name="Line 5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9" name="Line 5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0" name="Line 6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1" name="Line 6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2" name="Line 6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3" name="Line 6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4" name="Line 60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5" name="Line 6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6" name="Line 60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7" name="Line 60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8" name="Line 60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9" name="Line 60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0" name="Line 61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1" name="Line 61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2" name="Line 61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3" name="Line 61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4" name="Line 61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5" name="Line 61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6" name="Line 61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7" name="Line 61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8" name="Line 61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9" name="Line 61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0" name="Line 62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1" name="Line 62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2" name="Line 62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3" name="Line 62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4" name="Line 62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5" name="Line 62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6" name="Line 62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7" name="Line 62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8" name="Line 62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9" name="Line 62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30" name="Line 6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31" name="Line 6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32" name="Line 6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33" name="Line 6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34" name="Line 6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35" name="Line 6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36" name="Line 63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37" name="Line 637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38" name="Line 63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39" name="Line 63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40" name="Line 64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41" name="Line 64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42" name="Line 64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43" name="Line 6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44" name="Line 64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45" name="Line 6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46" name="Line 6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47" name="Line 6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48" name="Line 64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49" name="Line 64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50" name="Line 65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51" name="Line 65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52" name="Line 65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53" name="Line 65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54" name="Line 65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55" name="Line 65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56" name="Line 65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57" name="Line 65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58" name="Line 65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59" name="Line 65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60" name="Line 66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61" name="Line 66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62" name="Line 66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63" name="Line 66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64" name="Line 66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65" name="Line 66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66" name="Line 66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67" name="Line 66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68" name="Line 66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69" name="Line 66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0" name="Line 67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1" name="Line 67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2" name="Line 67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3" name="Line 67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4" name="Line 67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5" name="Line 67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6" name="Line 67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7" name="Line 67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8" name="Line 67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9" name="Line 67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0" name="Line 68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1" name="Line 68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2" name="Line 68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3" name="Line 68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4" name="Line 68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5" name="Line 68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6" name="Line 68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7" name="Line 68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8" name="Line 68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9" name="Line 68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90" name="Line 69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91" name="Line 69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92" name="Line 69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93" name="Line 6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94" name="Line 6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95" name="Line 6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96" name="Line 6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697" name="Line 69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698" name="Line 69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699" name="Line 69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700" name="Line 700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701" name="Line 701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702" name="Line 702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03" name="Line 70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04" name="Line 70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05" name="Line 70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06" name="Line 70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07" name="Line 70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08" name="Line 708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09" name="Line 70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10" name="Line 71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11" name="Line 71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712" name="Line 712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713" name="Line 713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714" name="Line 714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715" name="Line 715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716" name="Line 71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717" name="Line 71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18" name="Line 71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19" name="Line 71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20" name="Line 720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21" name="Line 72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22" name="Line 72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23" name="Line 72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24" name="Line 72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25" name="Line 72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26" name="Line 72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27" name="Line 7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28" name="Line 72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29" name="Line 72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30" name="Line 730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31" name="Line 7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32" name="Line 7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33" name="Line 7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34" name="Line 7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35" name="Line 73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36" name="Line 73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37" name="Line 7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38" name="Line 7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39" name="Line 7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0" name="Line 7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1" name="Line 7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2" name="Line 7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3" name="Line 7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4" name="Line 7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5" name="Line 7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6" name="Line 7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7" name="Line 7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8" name="Line 7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9" name="Line 7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0" name="Line 7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1" name="Line 75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2" name="Line 7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3" name="Line 75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4" name="Line 75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5" name="Line 75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6" name="Line 75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7" name="Line 75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8" name="Line 75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9" name="Line 75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60" name="Line 76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61" name="Line 76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62" name="Line 76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63" name="Line 76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64" name="Line 76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65" name="Line 76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66" name="Line 76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67" name="Line 76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68" name="Line 76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69" name="Line 76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70" name="Line 770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71" name="Line 77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72" name="Line 77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73" name="Line 77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74" name="Line 77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75" name="Line 77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76" name="Line 77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77" name="Line 77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78" name="Line 77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79" name="Line 77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80" name="Line 78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81" name="Line 78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82" name="Line 78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83" name="Line 78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84" name="Line 78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85" name="Line 78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86" name="Line 78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87" name="Line 78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788" name="Line 78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789" name="Line 78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790" name="Line 79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791" name="Line 79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792" name="Line 79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793" name="Line 79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794" name="Line 7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795" name="Line 7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796" name="Line 7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797" name="Line 7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798" name="Line 7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799" name="Line 7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0" name="Line 8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1" name="Line 8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2" name="Line 8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3" name="Line 8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4" name="Line 8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5" name="Line 8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6" name="Line 8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7" name="Line 8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08" name="Line 80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9" name="Line 8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10" name="Line 8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11" name="Line 81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12" name="Line 81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13" name="Line 81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14" name="Line 81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15" name="Line 81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16" name="Line 81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17" name="Line 81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18" name="Line 81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19" name="Line 81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0" name="Line 82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1" name="Line 82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2" name="Line 82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3" name="Line 82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4" name="Line 82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5" name="Line 82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6" name="Line 82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7" name="Line 82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8" name="Line 82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9" name="Line 82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0" name="Line 83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1" name="Line 83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2" name="Line 83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3" name="Line 83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4" name="Line 83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5" name="Line 83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6" name="Line 83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7" name="Line 83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8" name="Line 83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9" name="Line 83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40" name="Line 84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41" name="Line 84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42" name="Line 84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43" name="Line 84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44" name="Line 84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45" name="Line 84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46" name="Line 84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47" name="Line 84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48" name="Line 84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849" name="Line 84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850" name="Line 85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851" name="Line 85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852" name="Line 85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853" name="Line 85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854" name="Line 85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55" name="Line 85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56" name="Line 85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57" name="Line 85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58" name="Line 85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59" name="Line 85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60" name="Line 86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61" name="Line 86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62" name="Line 86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63" name="Line 86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4" name="Line 30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5" name="Line 31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6" name="Line 32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7" name="Line 33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8" name="Line 34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9" name="Line 35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0" name="Line 36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1" name="Line 37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2" name="Line 38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3" name="Line 39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4" name="Line 40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5" name="Line 41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6" name="Line 42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7" name="Line 43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8" name="Line 44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79" name="Line 5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0" name="Line 5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1" name="Line 5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2" name="Line 5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3" name="Line 5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4" name="Line 5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5" name="Line 5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6" name="Line 6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7" name="Line 6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8" name="Line 6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9" name="Line 6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0" name="Line 6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1" name="Line 6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2" name="Line 6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3" name="Line 6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4" name="Line 6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5" name="Line 6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6" name="Line 7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7" name="Line 7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8" name="Line 7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9" name="Line 7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0" name="Line 7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1" name="Line 7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2" name="Line 7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3" name="Line 7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4" name="Line 7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5" name="Line 7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6" name="Line 8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7" name="Line 8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8" name="Line 8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9" name="Line 9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0" name="Line 9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1" name="Line 9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2" name="Line 9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3" name="Line 9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4" name="Line 9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5" name="Line 9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6" name="Line 9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7" name="Line 9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8" name="Line 9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9" name="Line 10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20" name="Line 10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21" name="Line 10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22" name="Line 10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23" name="Line 10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24" name="Line 188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25" name="Line 189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26" name="Line 190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27" name="Line 191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28" name="Line 192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29" name="Line 193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0" name="Line 19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1" name="Line 19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2" name="Line 19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3" name="Line 19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4" name="Line 19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5" name="Line 19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6" name="Line 20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7" name="Line 20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8" name="Line 20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9" name="Line 20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40" name="Line 20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41" name="Line 20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42" name="Line 20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43" name="Line 20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44" name="Line 20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45" name="Line 209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46" name="Line 210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47" name="Line 211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48" name="Line 212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49" name="Line 213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50" name="Line 214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51" name="Line 215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52" name="Line 216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53" name="Line 21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54" name="Line 21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55" name="Line 21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56" name="Line 22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57" name="Line 22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58" name="Line 22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59" name="Line 22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0" name="Line 22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1" name="Line 22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2" name="Line 22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3" name="Line 22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4" name="Line 22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5" name="Line 22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6" name="Line 23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7" name="Line 23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8" name="Line 23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9" name="Line 23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0" name="Line 23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1" name="Line 23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2" name="Line 23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3" name="Line 23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4" name="Line 23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5" name="Line 23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6" name="Line 24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7" name="Line 24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8" name="Line 24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9" name="Line 24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80" name="Line 244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81" name="Line 24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82" name="Line 24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83" name="Line 24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984" name="Line 254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985" name="Line 255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986" name="Line 256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987" name="Line 257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988" name="Line 258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989" name="Line 259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0" name="Line 260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1" name="Line 261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2" name="Line 262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3" name="Line 263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4" name="Line 264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5" name="Line 265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6" name="Line 266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7" name="Line 267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8" name="Line 269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999" name="Line 276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000" name="Line 277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001" name="Line 278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002" name="Line 279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003" name="Line 280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004" name="Line 281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05" name="Line 282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06" name="Line 283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07" name="Line 284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08" name="Line 285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09" name="Line 286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10" name="Line 287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11" name="Line 288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12" name="Line 289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13" name="Line 291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14" name="Line 292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15" name="Line 293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16" name="Line 294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17" name="Line 295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18" name="Line 296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19" name="Line 297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20" name="Line 298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21" name="Line 299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22" name="Line 30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23" name="Line 30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24" name="Line 30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25" name="Line 30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26" name="Line 30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27" name="Line 30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28" name="Line 30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29" name="Line 30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0" name="Line 30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1" name="Line 30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2" name="Line 31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3" name="Line 31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4" name="Line 31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5" name="Line 31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6" name="Line 31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7" name="Line 31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8" name="Line 31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9" name="Line 31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0" name="Line 31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1" name="Line 31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2" name="Line 32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3" name="Line 32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4" name="Line 32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5" name="Line 32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6" name="Line 32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7" name="Line 32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8" name="Line 32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49" name="Line 327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50" name="Line 32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51" name="Line 32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52" name="Line 33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53" name="Line 331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54" name="Line 332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55" name="Line 333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56" name="Line 334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57" name="Line 335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58" name="Line 336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59" name="Line 33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0" name="Line 33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1" name="Line 33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2" name="Line 34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3" name="Line 34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4" name="Line 34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5" name="Line 34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6" name="Line 34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7" name="Line 34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8" name="Line 34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9" name="Line 34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70" name="Line 34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71" name="Line 34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72" name="Line 35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73" name="Line 351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74" name="Line 35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75" name="Line 353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76" name="Line 354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77" name="Line 355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78" name="Line 356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79" name="Line 357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80" name="Line 358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1" name="Line 35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2" name="Line 36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3" name="Line 36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4" name="Line 36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5" name="Line 36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6" name="Line 36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7" name="Line 36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8" name="Line 36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9" name="Line 36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90" name="Line 36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91" name="Line 36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92" name="Line 37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93" name="Line 37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94" name="Line 37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95" name="Line 373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96" name="Line 37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97" name="Line 375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98" name="Line 376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99" name="Line 377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00" name="Line 378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01" name="Line 379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02" name="Line 380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03" name="Line 381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04" name="Line 382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05" name="Line 38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06" name="Line 38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07" name="Line 38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08" name="Line 38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09" name="Line 38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0" name="Line 38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1" name="Line 38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2" name="Line 39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3" name="Line 39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4" name="Line 39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5" name="Line 39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6" name="Line 39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7" name="Line 39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8" name="Line 39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9" name="Line 39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0" name="Line 39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1" name="Line 39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2" name="Line 40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3" name="Line 40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4" name="Line 40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5" name="Line 40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6" name="Line 40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7" name="Line 40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8" name="Line 40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9" name="Line 40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30" name="Line 40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31" name="Line 40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32" name="Line 410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33" name="Line 41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34" name="Line 41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35" name="Line 41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136" name="Line 420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137" name="Line 421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138" name="Line 422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139" name="Line 423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140" name="Line 424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141" name="Line 425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42" name="Line 426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43" name="Line 427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44" name="Line 428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45" name="Line 429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46" name="Line 430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47" name="Line 431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48" name="Line 432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49" name="Line 433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50" name="Line 435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151" name="Line 30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152" name="Line 31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153" name="Line 32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154" name="Line 33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155" name="Line 34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156" name="Line 35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57" name="Line 36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58" name="Line 37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59" name="Line 38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60" name="Line 39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61" name="Line 40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62" name="Line 41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63" name="Line 42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64" name="Line 43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65" name="Line 44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66" name="Line 5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67" name="Line 5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68" name="Line 5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69" name="Line 5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0" name="Line 5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1" name="Line 5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2" name="Line 5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3" name="Line 6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4" name="Line 6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5" name="Line 6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6" name="Line 6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7" name="Line 6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8" name="Line 6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9" name="Line 6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0" name="Line 6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1" name="Line 6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2" name="Line 6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3" name="Line 7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4" name="Line 7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5" name="Line 7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6" name="Line 7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7" name="Line 7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8" name="Line 7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9" name="Line 7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0" name="Line 7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1" name="Line 7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2" name="Line 7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3" name="Line 8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4" name="Line 8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5" name="Line 8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6" name="Line 9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7" name="Line 9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8" name="Line 9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9" name="Line 9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0" name="Line 9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1" name="Line 9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2" name="Line 9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3" name="Line 9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4" name="Line 9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5" name="Line 9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6" name="Line 10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7" name="Line 10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8" name="Line 10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9" name="Line 10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10" name="Line 10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11" name="Line 188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12" name="Line 189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13" name="Line 190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14" name="Line 191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15" name="Line 192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16" name="Line 193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17" name="Line 19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18" name="Line 19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19" name="Line 19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0" name="Line 19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1" name="Line 19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2" name="Line 19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3" name="Line 20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4" name="Line 20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5" name="Line 20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6" name="Line 20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7" name="Line 20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8" name="Line 20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9" name="Line 20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30" name="Line 20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31" name="Line 20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32" name="Line 209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33" name="Line 210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34" name="Line 211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35" name="Line 212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36" name="Line 213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37" name="Line 214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38" name="Line 215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39" name="Line 216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0" name="Line 21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1" name="Line 21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2" name="Line 21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3" name="Line 22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4" name="Line 22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5" name="Line 22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6" name="Line 22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7" name="Line 22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8" name="Line 22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9" name="Line 22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0" name="Line 22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1" name="Line 22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2" name="Line 22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3" name="Line 23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4" name="Line 23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5" name="Line 23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6" name="Line 23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7" name="Line 23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8" name="Line 23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9" name="Line 23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0" name="Line 23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1" name="Line 23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2" name="Line 23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3" name="Line 24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4" name="Line 24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5" name="Line 24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6" name="Line 24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67" name="Line 244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8" name="Line 24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9" name="Line 24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70" name="Line 24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1271" name="Line 254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1272" name="Line 255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1273" name="Line 256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1274" name="Line 257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1275" name="Line 258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1276" name="Line 259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77" name="Line 260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78" name="Line 261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79" name="Line 262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80" name="Line 263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81" name="Line 264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82" name="Line 265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83" name="Line 266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84" name="Line 267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85" name="Line 269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286" name="Line 276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287" name="Line 277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288" name="Line 278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289" name="Line 279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290" name="Line 280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291" name="Line 281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292" name="Line 282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293" name="Line 283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294" name="Line 284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295" name="Line 285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296" name="Line 286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297" name="Line 287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298" name="Line 288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299" name="Line 289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300" name="Line 291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01" name="Line 292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02" name="Line 293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03" name="Line 294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04" name="Line 295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05" name="Line 296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06" name="Line 297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07" name="Line 298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08" name="Line 299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09" name="Line 30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0" name="Line 30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1" name="Line 30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2" name="Line 30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3" name="Line 30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4" name="Line 30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5" name="Line 30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6" name="Line 30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7" name="Line 30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8" name="Line 30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9" name="Line 31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0" name="Line 31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1" name="Line 31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2" name="Line 31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3" name="Line 31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4" name="Line 31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5" name="Line 31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6" name="Line 31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7" name="Line 31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8" name="Line 31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9" name="Line 32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0" name="Line 32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1" name="Line 32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2" name="Line 32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3" name="Line 32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4" name="Line 32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5" name="Line 32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36" name="Line 327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7" name="Line 32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8" name="Line 32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9" name="Line 33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40" name="Line 331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41" name="Line 332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42" name="Line 333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43" name="Line 334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44" name="Line 335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45" name="Line 336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46" name="Line 33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47" name="Line 33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48" name="Line 33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49" name="Line 34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0" name="Line 34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1" name="Line 34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2" name="Line 34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3" name="Line 34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4" name="Line 34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5" name="Line 34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6" name="Line 34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7" name="Line 34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8" name="Line 34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9" name="Line 35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60" name="Line 351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61" name="Line 35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62" name="Line 353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63" name="Line 354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64" name="Line 355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65" name="Line 356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66" name="Line 357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67" name="Line 358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68" name="Line 35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69" name="Line 36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0" name="Line 36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1" name="Line 36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2" name="Line 36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3" name="Line 36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4" name="Line 36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5" name="Line 36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6" name="Line 36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7" name="Line 36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8" name="Line 36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9" name="Line 37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80" name="Line 37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81" name="Line 37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82" name="Line 373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83" name="Line 37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84" name="Line 375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85" name="Line 376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86" name="Line 377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87" name="Line 378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88" name="Line 379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89" name="Line 380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90" name="Line 381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91" name="Line 382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92" name="Line 38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93" name="Line 38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94" name="Line 38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95" name="Line 38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96" name="Line 38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97" name="Line 38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98" name="Line 38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99" name="Line 39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0" name="Line 39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1" name="Line 39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2" name="Line 39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3" name="Line 39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4" name="Line 39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5" name="Line 39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6" name="Line 39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7" name="Line 39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8" name="Line 39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9" name="Line 40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0" name="Line 40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1" name="Line 40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2" name="Line 40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3" name="Line 40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4" name="Line 40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5" name="Line 40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6" name="Line 40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7" name="Line 40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8" name="Line 40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419" name="Line 410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20" name="Line 41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21" name="Line 41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22" name="Line 41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423" name="Line 420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424" name="Line 421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425" name="Line 422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426" name="Line 423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427" name="Line 424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428" name="Line 425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29" name="Line 426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30" name="Line 427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31" name="Line 428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32" name="Line 429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33" name="Line 430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34" name="Line 431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35" name="Line 432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36" name="Line 433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37" name="Line 435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438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439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440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441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442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443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44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45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46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47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48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49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50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51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52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53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54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55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56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57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58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59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0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1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2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3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4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5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6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7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8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9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0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1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2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3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4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5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6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7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8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9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0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1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2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3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4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5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6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7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8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9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90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91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92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93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94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95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96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97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498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499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00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01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02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03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04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05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06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07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08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09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0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1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2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3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4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5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6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7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8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19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20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21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22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23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24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25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26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27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28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29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0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1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2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3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4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5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6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7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8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9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0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1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2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3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4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5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6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7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8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9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50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51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52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53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54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55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56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57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558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559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560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561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562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563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64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65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66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67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68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69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70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71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72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573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574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575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576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577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578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79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80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81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82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83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84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85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86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87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88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89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90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91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92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93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94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95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596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597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598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599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0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1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2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3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4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5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6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7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8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9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0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1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2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3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4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5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6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7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8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9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20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21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22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23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24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25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26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27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28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29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30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31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32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33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34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35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36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37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38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39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0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1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2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3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4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5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6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47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8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49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50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51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52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53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54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55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56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57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58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59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0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1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2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3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4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5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6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7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8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69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70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71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72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73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74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75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76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77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78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79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0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1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2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3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4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5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6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7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8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9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0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1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2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3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4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5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6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7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8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9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0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1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2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3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4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5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706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7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8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9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710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711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712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713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714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715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16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17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18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19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20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21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22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23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24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725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726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727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728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729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730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1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2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3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4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5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6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7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8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9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0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1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2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3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4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5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6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7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8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9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0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1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2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3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4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5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6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7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8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9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0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1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2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3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4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5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6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7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8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9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0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1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2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3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4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5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6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7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8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9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80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81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82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83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84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785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786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787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788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789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790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1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2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3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4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5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6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7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8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9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00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01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02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03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04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05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06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07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08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09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10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11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12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13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14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15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16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17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18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19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0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1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2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3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4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5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6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7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8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9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0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1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2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3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4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5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6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7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8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9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40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41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42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43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44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845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846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847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848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849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850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1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2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3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4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5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6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7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8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9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860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861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862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863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864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865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66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67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68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69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70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71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72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73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74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75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76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77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78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79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80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81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82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83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84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85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86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87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88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89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0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1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2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3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4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5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6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7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8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9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0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1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2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3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4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5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6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7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8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9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10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11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12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13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14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15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16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17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18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19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0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1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2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3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4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5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6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7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8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9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30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31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32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33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34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35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36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37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38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39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40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41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42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43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44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45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46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47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48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49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50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51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52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53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54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55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56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57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58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59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60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61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62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63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64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65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66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67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68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69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0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1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2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3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4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5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6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7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8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9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0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1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2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3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4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5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6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7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8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9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90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91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92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93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94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95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96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97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98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99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000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001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002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03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04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05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06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07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08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09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10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11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012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013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014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015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016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017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18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19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20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21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22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23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24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25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26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27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28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29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0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1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2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3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4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5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6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7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8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9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0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1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2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3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4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5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6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7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8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9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0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1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2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3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4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5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6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7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8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9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0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1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2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3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4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5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6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7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8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9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70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71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72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73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74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75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76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77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78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79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0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1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2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3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4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5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6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7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8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9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90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91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92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93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94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95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96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97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98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99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100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1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2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3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4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5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6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7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8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9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0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1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2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3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4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5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6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7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8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9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0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1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2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3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4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5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6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7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128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9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30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31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132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133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134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135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136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137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38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39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40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41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42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43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44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45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46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147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148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149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150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151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152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53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54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55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56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57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58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59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60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61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62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63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64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65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66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67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68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69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0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1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2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3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4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5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6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7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8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9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0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1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2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3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4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5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6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7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8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9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0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1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2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3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4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5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6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97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8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9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00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201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202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203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204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205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206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07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08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09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0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1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2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3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4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5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6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7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8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9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20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221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22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23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24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25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26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27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28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29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0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1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2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3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4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5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6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7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8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9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40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41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42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43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44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45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46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47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48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49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50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51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52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53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54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55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56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57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58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59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0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1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2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3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4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5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6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7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8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9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0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1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2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3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4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5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6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7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8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9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80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81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82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83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284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285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286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287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288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289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0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1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2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3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4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5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6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7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8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299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300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301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302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303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304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05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06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07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08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09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10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11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12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13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14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15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16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17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18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19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0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1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2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3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4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5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6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7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8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9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0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1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2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3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4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5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6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7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8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9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0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1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2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3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4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5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6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7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8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9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0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1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2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3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4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5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6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7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8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59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60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61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62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63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64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65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66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67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68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69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0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1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2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3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4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5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6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7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8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9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80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81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82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83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84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85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86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87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88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89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0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1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2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3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4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5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6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7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8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9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0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1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2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3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4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5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6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7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8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9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10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11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12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13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14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415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16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17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18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419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420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421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422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423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424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25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26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27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28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29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30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31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32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33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434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435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436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437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438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439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0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1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2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3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4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5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6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7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8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49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50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51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52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53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54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55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56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57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58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59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0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1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2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3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4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5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6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7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8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9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0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1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2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3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4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5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6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7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8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9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80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81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82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83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84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85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86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87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88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89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90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91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92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93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94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95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96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97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98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99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0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1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2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3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4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5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6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7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508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9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10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11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12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13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14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15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16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17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18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19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0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1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2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3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4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5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6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7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8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9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0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31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2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3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4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5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6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7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8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9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0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1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2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3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4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5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6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7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8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9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0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1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2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3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4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5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6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7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8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9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0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1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2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3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4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5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6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67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8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9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70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571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572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573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574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575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576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77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78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79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80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81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82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83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84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85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586" name="Line 30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587" name="Line 31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588" name="Line 32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589" name="Line 33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590" name="Line 34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591" name="Line 35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592" name="Line 36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593" name="Line 37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594" name="Line 38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595" name="Line 39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596" name="Line 40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597" name="Line 41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598" name="Line 42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599" name="Line 43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600" name="Line 44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1" name="Line 5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2" name="Line 5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3" name="Line 5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4" name="Line 5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5" name="Line 5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6" name="Line 5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7" name="Line 5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8" name="Line 6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9" name="Line 6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0" name="Line 6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1" name="Line 6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2" name="Line 6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3" name="Line 6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4" name="Line 6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5" name="Line 6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6" name="Line 6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7" name="Line 6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8" name="Line 7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9" name="Line 7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0" name="Line 7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1" name="Line 7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2" name="Line 7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3" name="Line 7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4" name="Line 7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5" name="Line 7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6" name="Line 7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7" name="Line 7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8" name="Line 8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9" name="Line 8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0" name="Line 8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1" name="Line 9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2" name="Line 9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3" name="Line 9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4" name="Line 9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5" name="Line 9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6" name="Line 9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7" name="Line 9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8" name="Line 9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9" name="Line 9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40" name="Line 9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41" name="Line 10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42" name="Line 10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43" name="Line 10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44" name="Line 10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45" name="Line 10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46" name="Line 188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47" name="Line 189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48" name="Line 190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49" name="Line 191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50" name="Line 192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51" name="Line 193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52" name="Line 19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53" name="Line 19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54" name="Line 19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55" name="Line 19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56" name="Line 19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57" name="Line 19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58" name="Line 20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59" name="Line 20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60" name="Line 20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61" name="Line 20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62" name="Line 20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63" name="Line 20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64" name="Line 20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65" name="Line 20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66" name="Line 20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67" name="Line 209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68" name="Line 210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69" name="Line 211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70" name="Line 212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71" name="Line 213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72" name="Line 214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73" name="Line 215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74" name="Line 216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75" name="Line 21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76" name="Line 21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77" name="Line 21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78" name="Line 22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79" name="Line 22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0" name="Line 22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1" name="Line 22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2" name="Line 22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3" name="Line 22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4" name="Line 22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5" name="Line 22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6" name="Line 22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7" name="Line 22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8" name="Line 23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9" name="Line 23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0" name="Line 23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1" name="Line 23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2" name="Line 23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3" name="Line 23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4" name="Line 23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5" name="Line 23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6" name="Line 23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7" name="Line 23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8" name="Line 24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9" name="Line 24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700" name="Line 24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701" name="Line 24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702" name="Line 244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703" name="Line 24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704" name="Line 24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705" name="Line 24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2706" name="Line 254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2707" name="Line 255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2708" name="Line 256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2709" name="Line 257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2710" name="Line 258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2711" name="Line 259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12" name="Line 260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13" name="Line 261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14" name="Line 262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15" name="Line 263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16" name="Line 264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17" name="Line 265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18" name="Line 266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19" name="Line 267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20" name="Line 269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2721" name="Line 276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2722" name="Line 277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2723" name="Line 278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2724" name="Line 279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2725" name="Line 280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2726" name="Line 281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27" name="Line 282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28" name="Line 283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29" name="Line 284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30" name="Line 285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31" name="Line 286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32" name="Line 287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33" name="Line 288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34" name="Line 289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35" name="Line 291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36" name="Line 292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37" name="Line 293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38" name="Line 294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39" name="Line 295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40" name="Line 296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41" name="Line 297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42" name="Line 298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43" name="Line 299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44" name="Line 30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45" name="Line 30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46" name="Line 30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47" name="Line 30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48" name="Line 30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49" name="Line 30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0" name="Line 30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1" name="Line 30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2" name="Line 30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3" name="Line 30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4" name="Line 31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5" name="Line 31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6" name="Line 31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7" name="Line 31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8" name="Line 31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9" name="Line 31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0" name="Line 31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1" name="Line 31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2" name="Line 31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3" name="Line 31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4" name="Line 32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5" name="Line 32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6" name="Line 32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7" name="Line 32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8" name="Line 32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9" name="Line 32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70" name="Line 32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71" name="Line 327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72" name="Line 32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73" name="Line 32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74" name="Line 33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75" name="Line 331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76" name="Line 332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77" name="Line 333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78" name="Line 334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79" name="Line 335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80" name="Line 336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1" name="Line 33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2" name="Line 33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3" name="Line 33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4" name="Line 34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5" name="Line 34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6" name="Line 34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7" name="Line 34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8" name="Line 34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9" name="Line 34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90" name="Line 34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91" name="Line 34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92" name="Line 34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93" name="Line 34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94" name="Line 35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95" name="Line 351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96" name="Line 35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797" name="Line 353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798" name="Line 354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799" name="Line 355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00" name="Line 356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01" name="Line 357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02" name="Line 358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03" name="Line 35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04" name="Line 36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05" name="Line 36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06" name="Line 36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07" name="Line 36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08" name="Line 36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09" name="Line 36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10" name="Line 36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11" name="Line 36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12" name="Line 36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13" name="Line 36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14" name="Line 37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15" name="Line 37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16" name="Line 37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17" name="Line 373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18" name="Line 37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19" name="Line 375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20" name="Line 376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21" name="Line 377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22" name="Line 378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23" name="Line 379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24" name="Line 380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25" name="Line 381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26" name="Line 382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27" name="Line 38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28" name="Line 38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29" name="Line 38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0" name="Line 38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1" name="Line 38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2" name="Line 38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3" name="Line 38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4" name="Line 39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5" name="Line 39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6" name="Line 39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7" name="Line 39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8" name="Line 39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9" name="Line 39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0" name="Line 39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1" name="Line 39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2" name="Line 39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3" name="Line 39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4" name="Line 40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5" name="Line 40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6" name="Line 40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7" name="Line 40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8" name="Line 40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9" name="Line 40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50" name="Line 40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51" name="Line 40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52" name="Line 40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53" name="Line 40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54" name="Line 410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55" name="Line 41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56" name="Line 41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57" name="Line 41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2858" name="Line 420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2859" name="Line 421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2860" name="Line 422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2861" name="Line 423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2862" name="Line 424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2863" name="Line 425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64" name="Line 426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65" name="Line 427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66" name="Line 428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67" name="Line 429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68" name="Line 430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69" name="Line 431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70" name="Line 432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71" name="Line 433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72" name="Line 435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873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874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875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876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877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878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79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80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81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82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83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84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85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86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87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8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9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0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1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2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3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4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5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6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7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8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9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0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1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2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3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4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5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6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7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8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9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0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1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2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3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4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5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6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7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8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9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0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1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2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3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4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5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6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7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8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9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30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31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32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33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34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35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36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37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38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39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0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1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2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3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4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5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6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7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8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9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50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51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52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53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54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55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56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57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58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59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60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61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62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63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64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65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66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67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68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69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0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1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2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3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4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5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6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7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8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9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0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1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2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3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4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5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6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7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8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89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90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91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92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993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994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995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996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997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998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999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00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01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02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03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04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05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06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07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008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009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010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011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012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013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14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15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16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17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18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19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20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21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22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23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24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25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26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27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28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29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30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1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2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3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4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5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6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7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8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9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0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1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2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3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4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5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6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7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8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9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0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1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2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3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4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5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6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7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58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9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60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61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62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63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64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65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66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67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68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69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0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1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2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3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4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5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6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7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8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9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80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81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82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83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084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085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086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087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088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089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0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1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2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3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4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5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6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7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8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9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00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01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02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03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04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05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06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07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08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09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10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11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12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13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14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15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16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17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18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19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0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1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2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3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4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5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6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7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8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9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0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1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2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3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4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5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6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7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8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9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40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41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42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43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44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45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46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47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48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49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50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1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2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3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4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5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6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7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8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9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160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161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162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163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164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165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66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67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68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69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70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71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72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73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74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75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76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77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78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79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0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1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2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3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4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5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6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7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8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9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0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1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2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3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4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5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6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7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8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9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0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1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2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3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4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5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6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7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8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9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0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1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2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3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4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5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6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7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8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9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20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21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22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23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24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25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26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27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28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29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0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1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2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3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4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5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6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7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8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9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40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41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42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43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44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45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46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47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48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49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0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1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2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3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4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5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6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7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8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9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0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1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2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3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4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5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6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7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8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9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0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1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2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3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4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5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76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7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8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9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280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281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282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283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284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285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86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87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88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89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90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91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92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93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94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295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296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297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298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299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300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1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2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3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4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5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6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7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8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9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10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11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12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13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14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15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16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17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18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19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0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1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2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3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4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5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6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7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8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9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0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1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2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3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4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5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6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7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8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9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40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41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42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43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44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45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46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47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48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49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50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51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52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53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54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55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56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57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58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59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0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1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2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3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4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5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6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7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8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69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70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71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72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73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74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75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76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77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78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79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0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1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2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3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4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5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6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7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8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9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90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91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92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93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94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95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96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97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98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99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400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1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2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3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4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5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6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7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8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9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0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1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2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3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4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5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6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7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8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9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0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1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2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3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4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5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6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7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428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9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30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31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432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433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434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435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436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437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38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39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40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41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42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43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44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45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46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447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448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449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450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451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452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53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54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55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56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57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58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59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60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61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2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3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4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5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6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7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8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9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0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1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2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3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4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5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6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7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8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9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0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1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2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3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4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5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6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7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8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9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0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1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2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3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4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5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6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7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8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9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500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501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502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503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504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505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506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07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08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09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10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11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12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13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14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15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16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17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18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19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20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21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22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23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24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25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26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27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28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29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30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31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32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33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34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35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36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37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38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39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0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1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2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3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4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5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6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7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8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9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0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1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2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3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4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5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6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7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8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9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60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61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62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63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64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65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66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567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568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569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570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571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572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73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74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75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76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77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78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79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80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81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582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583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584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585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586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587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88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89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90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91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92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93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94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95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96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597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598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599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00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01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02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03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04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05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06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07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08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09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0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1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2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3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4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5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6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7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8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9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0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1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2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3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4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5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6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7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8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9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30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31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32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33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34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35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36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37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38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39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40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41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42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43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44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45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46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47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48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49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50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51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52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53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54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55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56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57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58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59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60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61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62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63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64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65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66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67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68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69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0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1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2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3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4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5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6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7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78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9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80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81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82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83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84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85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86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87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88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89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0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1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2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3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4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5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6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7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8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9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0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1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2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3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4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5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6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7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8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9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10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11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12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13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14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715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16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17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18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719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720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721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722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723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724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25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26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27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28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29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30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31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32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33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734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735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736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737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738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739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0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1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2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3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4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5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6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7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8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49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0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1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2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3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4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5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6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7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8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9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0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1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2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3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4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5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6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7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8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9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0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1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2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3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4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5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6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7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8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9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0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1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2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3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4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5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6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7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8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9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90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91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92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93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94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95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96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97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98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99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0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1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2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3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4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5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6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7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8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9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10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11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12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13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14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15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16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17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18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19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20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21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22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23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24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25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26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27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28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29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0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1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2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3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4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5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6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7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8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9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0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1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2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3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4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5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6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7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8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9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50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51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52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53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854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855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856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857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858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859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0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1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2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3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4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5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6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7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8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869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870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871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872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873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874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75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76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77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78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79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80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81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82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83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84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85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86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87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88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89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90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91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892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893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894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895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896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897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898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899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0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1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2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3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4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5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6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7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8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9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0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1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2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3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4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5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6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7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8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19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20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21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22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23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24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25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26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27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28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29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0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1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2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3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4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5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6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7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8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9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40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41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42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43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44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45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46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47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48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49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50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1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2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3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4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5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6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7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8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9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60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61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62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63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64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65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66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67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68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69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70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71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72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73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74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75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76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77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78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79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0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1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2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3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4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5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6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7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8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9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0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1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2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3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4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5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6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7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8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9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000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001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002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003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004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005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06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07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08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09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10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11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2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3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4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5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6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7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8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9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20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021" name="Line 9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022" name="Line 1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023" name="Line 1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024" name="Line 1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025" name="Line 1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026" name="Line 1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27" name="Line 15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28" name="Line 16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29" name="Line 17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30" name="Line 18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31" name="Line 19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32" name="Line 20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33" name="Line 21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34" name="Line 22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35" name="Line 23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36" name="Line 2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37" name="Line 2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38" name="Line 2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39" name="Line 2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0" name="Line 2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1" name="Line 2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2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3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4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5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6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7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8" name="Line 3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9" name="Line 3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0" name="Line 3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1" name="Line 3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2" name="Line 4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3" name="Line 4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4" name="Line 4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5" name="Line 4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6" name="Line 4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7" name="Line 4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8" name="Line 4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9" name="Line 4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0" name="Line 4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1" name="Line 4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2" name="Line 5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3" name="Line 5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4" name="Line 5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5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6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7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8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9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0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1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2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3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4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5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6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7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8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9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0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081" name="Line 6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082" name="Line 7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083" name="Line 7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084" name="Line 7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085" name="Line 7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086" name="Line 7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87" name="Line 7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88" name="Line 7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89" name="Line 7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0" name="Line 7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1" name="Line 7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2" name="Line 8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3" name="Line 8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4" name="Line 8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5" name="Line 8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6" name="Line 8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7" name="Line 8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8" name="Line 8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9" name="Line 8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00" name="Line 8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01" name="Line 8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02" name="Line 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03" name="Line 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04" name="Line 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05" name="Line 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06" name="Line 9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07" name="Line 9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08" name="Line 9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09" name="Line 97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0" name="Line 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1" name="Line 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2" name="Line 1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3" name="Line 1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4" name="Line 1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5" name="Line 1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6" name="Line 1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7" name="Line 1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8" name="Line 1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9" name="Line 1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0" name="Line 1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1" name="Line 10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2" name="Line 11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3" name="Line 11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4" name="Line 11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5" name="Line 11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6" name="Line 11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7" name="Line 11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8" name="Line 11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9" name="Line 1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0" name="Line 1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1" name="Line 1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2" name="Line 1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3" name="Line 1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4" name="Line 1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5" name="Line 1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6" name="Line 1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37" name="Line 12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8" name="Line 1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9" name="Line 1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40" name="Line 1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41" name="Line 13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42" name="Line 13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43" name="Line 13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44" name="Line 13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45" name="Line 13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46" name="Line 140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47" name="Line 141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48" name="Line 142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49" name="Line 143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50" name="Line 144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51" name="Line 145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52" name="Line 146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53" name="Line 147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54" name="Line 148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55" name="Line 150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156" name="Line 15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157" name="Line 15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158" name="Line 15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159" name="Line 16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160" name="Line 16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161" name="Line 162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62" name="Line 163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63" name="Line 164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64" name="Line 165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65" name="Line 166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66" name="Line 167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67" name="Line 168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68" name="Line 169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69" name="Line 170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70" name="Line 172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71" name="Line 17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72" name="Line 17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73" name="Line 17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74" name="Line 17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75" name="Line 17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76" name="Line 17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77" name="Line 17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78" name="Line 180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79" name="Line 18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0" name="Line 18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1" name="Line 18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2" name="Line 18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3" name="Line 18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4" name="Line 18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5" name="Line 18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6" name="Line 18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7" name="Line 18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8" name="Line 19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9" name="Line 19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0" name="Line 19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1" name="Line 19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2" name="Line 19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3" name="Line 19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4" name="Line 19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5" name="Line 19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6" name="Line 19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7" name="Line 19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8" name="Line 2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9" name="Line 2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0" name="Line 2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1" name="Line 2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2" name="Line 2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3" name="Line 2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4" name="Line 2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5" name="Line 2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06" name="Line 20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7" name="Line 2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8" name="Line 2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9" name="Line 2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10" name="Line 21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11" name="Line 21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12" name="Line 21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13" name="Line 21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14" name="Line 21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15" name="Line 21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16" name="Line 2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17" name="Line 2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18" name="Line 2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19" name="Line 2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0" name="Line 2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1" name="Line 2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2" name="Line 2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3" name="Line 2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4" name="Line 2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5" name="Line 22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6" name="Line 2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7" name="Line 2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8" name="Line 2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9" name="Line 23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30" name="Line 2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31" name="Line 23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32" name="Line 23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33" name="Line 23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34" name="Line 23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35" name="Line 23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36" name="Line 23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37" name="Line 23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38" name="Line 24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39" name="Line 24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0" name="Line 24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1" name="Line 24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2" name="Line 24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3" name="Line 24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4" name="Line 24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5" name="Line 24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6" name="Line 24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7" name="Line 24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8" name="Line 25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9" name="Line 25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50" name="Line 25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51" name="Line 25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52" name="Line 2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53" name="Line 25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54" name="Line 2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55" name="Line 2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56" name="Line 2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57" name="Line 25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58" name="Line 26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59" name="Line 26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60" name="Line 26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61" name="Line 26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62" name="Line 2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63" name="Line 2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64" name="Line 2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65" name="Line 2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66" name="Line 2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67" name="Line 2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68" name="Line 2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69" name="Line 2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0" name="Line 2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1" name="Line 27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2" name="Line 2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3" name="Line 27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4" name="Line 27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5" name="Line 27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6" name="Line 27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7" name="Line 27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8" name="Line 28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9" name="Line 28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0" name="Line 28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1" name="Line 2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2" name="Line 2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3" name="Line 2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4" name="Line 2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5" name="Line 2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6" name="Line 2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7" name="Line 2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8" name="Line 2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89" name="Line 29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90" name="Line 2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91" name="Line 2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92" name="Line 2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293" name="Line 30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294" name="Line 30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295" name="Line 30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296" name="Line 30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297" name="Line 30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298" name="Line 30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299" name="Line 307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300" name="Line 308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301" name="Line 309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302" name="Line 310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303" name="Line 311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304" name="Line 312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305" name="Line 313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306" name="Line 314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307" name="Line 316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308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309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310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311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312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313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14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15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16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17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18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19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20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21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22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3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4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5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6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7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8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9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0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1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2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3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4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5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6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7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8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9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0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1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2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3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4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5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6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7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8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9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0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1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2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3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4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5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6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7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8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9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60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61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62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63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64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65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66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67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68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69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70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71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72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73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74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75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76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77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78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79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0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1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2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3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4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5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6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7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8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89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90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91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92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93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94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95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96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97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98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99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0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1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2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3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4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5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6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7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8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9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0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1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2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3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4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5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6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7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8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9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20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21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22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23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424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25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26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27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428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429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430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431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432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433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34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35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36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37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38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39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40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41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42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443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444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445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446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447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448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49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50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51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52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53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54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55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56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57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58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59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60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61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62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63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64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65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66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67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68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69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0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1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2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3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4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5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6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7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8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9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0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1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2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3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4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5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6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7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8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9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90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91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92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93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94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95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96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97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98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99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500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501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502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03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04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05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06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07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08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09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0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1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2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3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4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5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6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517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8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19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20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21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22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23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24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25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26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27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28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29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0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1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2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3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4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5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6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7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8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39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40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41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42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43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44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45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46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47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48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49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0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1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2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3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4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5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6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7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8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9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0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1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2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3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4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5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6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7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8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9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0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1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2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3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4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5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76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7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8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9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80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81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82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83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84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85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86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87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88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89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90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91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92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93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94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595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596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597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598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599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600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601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602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603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604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605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606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607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608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609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10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11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12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13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14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15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16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17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18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19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20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21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22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23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24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25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26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27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28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29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30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31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32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33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34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35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36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37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38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39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40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41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42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43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44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45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46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47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48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49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50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51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52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53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54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655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656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657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658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659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660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61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62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63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64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65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66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67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68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69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70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71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72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73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74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75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676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677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678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679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680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681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682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683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84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85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86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87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88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89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90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91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92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93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94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95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96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97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98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699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700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701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702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703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704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705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706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707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708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709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710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711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712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713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714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715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716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717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718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719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720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21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22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23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24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25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26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27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28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29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730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731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732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733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734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735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736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737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738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739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740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741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742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743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744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45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46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47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48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49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50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51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52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53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54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55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56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57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58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59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60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61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62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63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64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65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66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67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68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69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70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71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72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73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74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75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76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77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78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79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80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81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82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83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84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85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86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87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88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89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90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91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92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93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94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95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96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97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98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99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800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801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802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803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804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805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806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807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808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809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810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811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12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13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14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15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16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17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18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19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20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21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22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23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24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25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826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27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828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829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830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831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832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833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834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835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36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37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38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39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40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41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42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43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44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45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46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47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48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49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50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51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52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53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54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55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56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57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58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59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60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61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62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863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64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65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866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67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68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69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70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71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72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73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74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75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76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77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78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79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80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81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882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883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884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885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886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887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888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889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890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891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892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893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894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895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896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97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98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99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00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01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02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03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04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05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06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07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08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09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10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11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12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13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14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15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16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17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18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19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20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21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22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23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24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25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26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27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28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29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30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31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32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33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34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35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36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37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38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39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40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41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942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943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944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945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946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947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48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49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50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51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52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53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54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55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56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57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58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59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60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61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62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963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964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965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966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967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968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969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970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71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72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73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74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75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76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77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78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79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80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81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82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83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84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85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86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87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88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89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90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91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92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93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94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95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96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97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998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999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5000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5001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5002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5003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5004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5005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5006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5007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08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09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10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11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12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13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14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15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16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5017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5018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5019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5020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5021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5022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5023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5024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5025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5026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5027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5028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5029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5030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5031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5032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5033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5034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5035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5036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5037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5038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5039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40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41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42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43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44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45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46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47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48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49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50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51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52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53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54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55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56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57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58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59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60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61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62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63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64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65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66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5067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68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69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70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5071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5072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5073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5074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5075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5076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77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78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79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80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81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82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83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84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85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86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87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88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89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90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5091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92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93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94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95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96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97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98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099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00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01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02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03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04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05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06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07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08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09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10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11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12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113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14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115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116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117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118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119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120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121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122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23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24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25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26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27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28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29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30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31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32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33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34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35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36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37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38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39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40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41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42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43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44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45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46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47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48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49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150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51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52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53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154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155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156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157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158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159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60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61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62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63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64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65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66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67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68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6\&#32102;&#20184;\&#24179;&#25104;26&#24180;5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2現物"/>
      <sheetName val="様式2の2現物"/>
      <sheetName val="様式2の3現物"/>
      <sheetName val="様式2の4現物"/>
      <sheetName val="様式2"/>
      <sheetName val="様式2の2"/>
      <sheetName val="様式2の3"/>
      <sheetName val="様式2の4"/>
    </sheetNames>
    <sheetDataSet>
      <sheetData sheetId="0">
        <row r="25">
          <cell r="F25">
            <v>27</v>
          </cell>
          <cell r="G25">
            <v>18</v>
          </cell>
          <cell r="J25">
            <v>30</v>
          </cell>
          <cell r="K25">
            <v>21</v>
          </cell>
          <cell r="L25">
            <v>20</v>
          </cell>
          <cell r="M25">
            <v>11</v>
          </cell>
          <cell r="N25">
            <v>6</v>
          </cell>
        </row>
        <row r="26">
          <cell r="F26">
            <v>37</v>
          </cell>
          <cell r="G26">
            <v>12</v>
          </cell>
          <cell r="J26">
            <v>17</v>
          </cell>
          <cell r="K26">
            <v>9</v>
          </cell>
          <cell r="L26">
            <v>17</v>
          </cell>
          <cell r="M26">
            <v>3</v>
          </cell>
          <cell r="N26">
            <v>6</v>
          </cell>
        </row>
        <row r="109">
          <cell r="F109">
            <v>705602</v>
          </cell>
          <cell r="G109">
            <v>612837</v>
          </cell>
          <cell r="J109">
            <v>906980</v>
          </cell>
          <cell r="K109">
            <v>570300</v>
          </cell>
          <cell r="L109">
            <v>746580</v>
          </cell>
          <cell r="M109">
            <v>402367</v>
          </cell>
          <cell r="N109">
            <v>347874</v>
          </cell>
        </row>
        <row r="110">
          <cell r="F110">
            <v>4294360</v>
          </cell>
          <cell r="G110">
            <v>1311822</v>
          </cell>
          <cell r="J110">
            <v>2270599</v>
          </cell>
          <cell r="K110">
            <v>1087688</v>
          </cell>
          <cell r="L110">
            <v>2243954</v>
          </cell>
          <cell r="M110">
            <v>310000</v>
          </cell>
          <cell r="N110">
            <v>971000</v>
          </cell>
        </row>
        <row r="152">
          <cell r="F152">
            <v>635040</v>
          </cell>
          <cell r="G152">
            <v>537013</v>
          </cell>
          <cell r="J152">
            <v>816954</v>
          </cell>
          <cell r="K152">
            <v>513270</v>
          </cell>
          <cell r="L152">
            <v>671922</v>
          </cell>
          <cell r="M152">
            <v>362129</v>
          </cell>
          <cell r="N152">
            <v>313085</v>
          </cell>
        </row>
        <row r="153">
          <cell r="F153">
            <v>3864922</v>
          </cell>
          <cell r="G153">
            <v>1180639</v>
          </cell>
          <cell r="J153">
            <v>2043537</v>
          </cell>
          <cell r="K153">
            <v>978919</v>
          </cell>
          <cell r="L153">
            <v>2019558</v>
          </cell>
          <cell r="M153">
            <v>279000</v>
          </cell>
          <cell r="N153">
            <v>873900</v>
          </cell>
        </row>
      </sheetData>
      <sheetData sheetId="4">
        <row r="11">
          <cell r="F11">
            <v>1511</v>
          </cell>
          <cell r="G11">
            <v>954</v>
          </cell>
          <cell r="I11">
            <v>0</v>
          </cell>
          <cell r="J11">
            <v>1356</v>
          </cell>
          <cell r="K11">
            <v>835</v>
          </cell>
          <cell r="L11">
            <v>716</v>
          </cell>
          <cell r="M11">
            <v>399</v>
          </cell>
          <cell r="N11">
            <v>515</v>
          </cell>
        </row>
        <row r="12">
          <cell r="F12">
            <v>0</v>
          </cell>
          <cell r="G12">
            <v>1</v>
          </cell>
          <cell r="I12">
            <v>0</v>
          </cell>
          <cell r="J12">
            <v>5</v>
          </cell>
          <cell r="K12">
            <v>13</v>
          </cell>
          <cell r="L12">
            <v>30</v>
          </cell>
          <cell r="M12">
            <v>55</v>
          </cell>
          <cell r="N12">
            <v>169</v>
          </cell>
        </row>
        <row r="13">
          <cell r="F13">
            <v>156</v>
          </cell>
          <cell r="G13">
            <v>304</v>
          </cell>
          <cell r="I13">
            <v>0</v>
          </cell>
          <cell r="J13">
            <v>494</v>
          </cell>
          <cell r="K13">
            <v>350</v>
          </cell>
          <cell r="L13">
            <v>364</v>
          </cell>
          <cell r="M13">
            <v>265</v>
          </cell>
          <cell r="N13">
            <v>352</v>
          </cell>
        </row>
        <row r="14">
          <cell r="F14">
            <v>13</v>
          </cell>
          <cell r="G14">
            <v>13</v>
          </cell>
          <cell r="I14">
            <v>0</v>
          </cell>
          <cell r="J14">
            <v>33</v>
          </cell>
          <cell r="K14">
            <v>26</v>
          </cell>
          <cell r="L14">
            <v>22</v>
          </cell>
          <cell r="M14">
            <v>16</v>
          </cell>
          <cell r="N14">
            <v>20</v>
          </cell>
        </row>
        <row r="15">
          <cell r="F15">
            <v>191</v>
          </cell>
          <cell r="G15">
            <v>235</v>
          </cell>
          <cell r="I15">
            <v>0</v>
          </cell>
          <cell r="J15">
            <v>582</v>
          </cell>
          <cell r="K15">
            <v>536</v>
          </cell>
          <cell r="L15">
            <v>633</v>
          </cell>
          <cell r="M15">
            <v>386</v>
          </cell>
          <cell r="N15">
            <v>487</v>
          </cell>
        </row>
        <row r="17">
          <cell r="F17">
            <v>876</v>
          </cell>
          <cell r="G17">
            <v>807</v>
          </cell>
          <cell r="I17">
            <v>0</v>
          </cell>
          <cell r="J17">
            <v>1328</v>
          </cell>
          <cell r="K17">
            <v>887</v>
          </cell>
          <cell r="L17">
            <v>739</v>
          </cell>
          <cell r="M17">
            <v>334</v>
          </cell>
          <cell r="N17">
            <v>248</v>
          </cell>
        </row>
        <row r="18">
          <cell r="F18">
            <v>141</v>
          </cell>
          <cell r="G18">
            <v>157</v>
          </cell>
          <cell r="I18">
            <v>0</v>
          </cell>
          <cell r="J18">
            <v>298</v>
          </cell>
          <cell r="K18">
            <v>224</v>
          </cell>
          <cell r="L18">
            <v>188</v>
          </cell>
          <cell r="M18">
            <v>73</v>
          </cell>
          <cell r="N18">
            <v>33</v>
          </cell>
        </row>
        <row r="20">
          <cell r="F20">
            <v>4</v>
          </cell>
          <cell r="G20">
            <v>25</v>
          </cell>
          <cell r="I20">
            <v>0</v>
          </cell>
          <cell r="J20">
            <v>131</v>
          </cell>
          <cell r="K20">
            <v>171</v>
          </cell>
          <cell r="L20">
            <v>216</v>
          </cell>
          <cell r="M20">
            <v>108</v>
          </cell>
          <cell r="N20">
            <v>84</v>
          </cell>
        </row>
        <row r="21">
          <cell r="F21">
            <v>1</v>
          </cell>
          <cell r="G21">
            <v>7</v>
          </cell>
          <cell r="I21">
            <v>0</v>
          </cell>
          <cell r="J21">
            <v>24</v>
          </cell>
          <cell r="K21">
            <v>32</v>
          </cell>
          <cell r="L21">
            <v>45</v>
          </cell>
          <cell r="M21">
            <v>26</v>
          </cell>
          <cell r="N21">
            <v>23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F24">
            <v>735</v>
          </cell>
          <cell r="G24">
            <v>848</v>
          </cell>
          <cell r="I24">
            <v>0</v>
          </cell>
          <cell r="J24">
            <v>1293</v>
          </cell>
          <cell r="K24">
            <v>1006</v>
          </cell>
          <cell r="L24">
            <v>867</v>
          </cell>
          <cell r="M24">
            <v>523</v>
          </cell>
          <cell r="N24">
            <v>557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126</v>
          </cell>
          <cell r="G27">
            <v>91</v>
          </cell>
          <cell r="I27">
            <v>0</v>
          </cell>
          <cell r="J27">
            <v>169</v>
          </cell>
          <cell r="K27">
            <v>138</v>
          </cell>
          <cell r="L27">
            <v>165</v>
          </cell>
          <cell r="M27">
            <v>93</v>
          </cell>
          <cell r="N27">
            <v>77</v>
          </cell>
        </row>
        <row r="28">
          <cell r="F28">
            <v>2453</v>
          </cell>
          <cell r="G28">
            <v>1862</v>
          </cell>
          <cell r="I28">
            <v>0</v>
          </cell>
          <cell r="J28">
            <v>2364</v>
          </cell>
          <cell r="K28">
            <v>1580</v>
          </cell>
          <cell r="L28">
            <v>1210</v>
          </cell>
          <cell r="M28">
            <v>628</v>
          </cell>
          <cell r="N28">
            <v>617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2</v>
          </cell>
          <cell r="I32">
            <v>0</v>
          </cell>
          <cell r="J32">
            <v>31</v>
          </cell>
          <cell r="K32">
            <v>32</v>
          </cell>
          <cell r="L32">
            <v>56</v>
          </cell>
          <cell r="M32">
            <v>27</v>
          </cell>
          <cell r="N32">
            <v>21</v>
          </cell>
        </row>
        <row r="33">
          <cell r="F33">
            <v>3</v>
          </cell>
          <cell r="G33">
            <v>9</v>
          </cell>
          <cell r="I33">
            <v>0</v>
          </cell>
          <cell r="J33">
            <v>29</v>
          </cell>
          <cell r="K33">
            <v>17</v>
          </cell>
          <cell r="L33">
            <v>17</v>
          </cell>
          <cell r="M33">
            <v>17</v>
          </cell>
          <cell r="N33">
            <v>7</v>
          </cell>
        </row>
        <row r="34">
          <cell r="F34">
            <v>0</v>
          </cell>
          <cell r="G34">
            <v>5</v>
          </cell>
          <cell r="I34">
            <v>0</v>
          </cell>
          <cell r="J34">
            <v>67</v>
          </cell>
          <cell r="K34">
            <v>85</v>
          </cell>
          <cell r="L34">
            <v>107</v>
          </cell>
          <cell r="M34">
            <v>43</v>
          </cell>
          <cell r="N34">
            <v>39</v>
          </cell>
        </row>
        <row r="35"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2</v>
          </cell>
          <cell r="K36">
            <v>5</v>
          </cell>
          <cell r="L36">
            <v>18</v>
          </cell>
          <cell r="M36">
            <v>12</v>
          </cell>
          <cell r="N36">
            <v>11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F39">
            <v>0</v>
          </cell>
          <cell r="G39">
            <v>0</v>
          </cell>
          <cell r="I39">
            <v>0</v>
          </cell>
          <cell r="J39">
            <v>50</v>
          </cell>
          <cell r="K39">
            <v>158</v>
          </cell>
          <cell r="L39">
            <v>407</v>
          </cell>
          <cell r="M39">
            <v>356</v>
          </cell>
          <cell r="N39">
            <v>391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178</v>
          </cell>
          <cell r="K40">
            <v>211</v>
          </cell>
          <cell r="L40">
            <v>261</v>
          </cell>
          <cell r="M40">
            <v>163</v>
          </cell>
          <cell r="N40">
            <v>154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5</v>
          </cell>
          <cell r="M41">
            <v>17</v>
          </cell>
          <cell r="N41">
            <v>101</v>
          </cell>
        </row>
        <row r="54">
          <cell r="F54">
            <v>2698224</v>
          </cell>
          <cell r="G54">
            <v>2373474</v>
          </cell>
          <cell r="I54">
            <v>0</v>
          </cell>
          <cell r="J54">
            <v>5827515</v>
          </cell>
          <cell r="K54">
            <v>4975311</v>
          </cell>
          <cell r="L54">
            <v>6061338</v>
          </cell>
          <cell r="M54">
            <v>4638807</v>
          </cell>
          <cell r="N54">
            <v>5932729</v>
          </cell>
        </row>
        <row r="55">
          <cell r="F55">
            <v>0</v>
          </cell>
          <cell r="G55">
            <v>869</v>
          </cell>
          <cell r="I55">
            <v>0</v>
          </cell>
          <cell r="J55">
            <v>21633</v>
          </cell>
          <cell r="K55">
            <v>60520</v>
          </cell>
          <cell r="L55">
            <v>194773</v>
          </cell>
          <cell r="M55">
            <v>265067</v>
          </cell>
          <cell r="N55">
            <v>1015832</v>
          </cell>
        </row>
        <row r="56">
          <cell r="F56">
            <v>378883</v>
          </cell>
          <cell r="G56">
            <v>1049803</v>
          </cell>
          <cell r="I56">
            <v>0</v>
          </cell>
          <cell r="J56">
            <v>2016232</v>
          </cell>
          <cell r="K56">
            <v>1427524</v>
          </cell>
          <cell r="L56">
            <v>1579385</v>
          </cell>
          <cell r="M56">
            <v>1241156</v>
          </cell>
          <cell r="N56">
            <v>2031478</v>
          </cell>
        </row>
        <row r="57">
          <cell r="F57">
            <v>27280</v>
          </cell>
          <cell r="G57">
            <v>27174</v>
          </cell>
          <cell r="I57">
            <v>0</v>
          </cell>
          <cell r="J57">
            <v>108289</v>
          </cell>
          <cell r="K57">
            <v>103237</v>
          </cell>
          <cell r="L57">
            <v>86360</v>
          </cell>
          <cell r="M57">
            <v>65850</v>
          </cell>
          <cell r="N57">
            <v>70518</v>
          </cell>
        </row>
        <row r="58">
          <cell r="F58">
            <v>150152</v>
          </cell>
          <cell r="G58">
            <v>192238</v>
          </cell>
          <cell r="I58">
            <v>0</v>
          </cell>
          <cell r="J58">
            <v>482831</v>
          </cell>
          <cell r="K58">
            <v>458572</v>
          </cell>
          <cell r="L58">
            <v>532381</v>
          </cell>
          <cell r="M58">
            <v>329682</v>
          </cell>
          <cell r="N58">
            <v>434021</v>
          </cell>
        </row>
        <row r="60">
          <cell r="F60">
            <v>2056602</v>
          </cell>
          <cell r="G60">
            <v>3615064</v>
          </cell>
          <cell r="I60">
            <v>0</v>
          </cell>
          <cell r="J60">
            <v>6967354</v>
          </cell>
          <cell r="K60">
            <v>5872785</v>
          </cell>
          <cell r="L60">
            <v>6204307</v>
          </cell>
          <cell r="M60">
            <v>2953749</v>
          </cell>
          <cell r="N60">
            <v>2489665</v>
          </cell>
        </row>
        <row r="61">
          <cell r="F61">
            <v>388923</v>
          </cell>
          <cell r="G61">
            <v>814983</v>
          </cell>
          <cell r="I61">
            <v>0</v>
          </cell>
          <cell r="J61">
            <v>1412940</v>
          </cell>
          <cell r="K61">
            <v>1300547</v>
          </cell>
          <cell r="L61">
            <v>1358157</v>
          </cell>
          <cell r="M61">
            <v>613060</v>
          </cell>
          <cell r="N61">
            <v>325545</v>
          </cell>
        </row>
        <row r="63">
          <cell r="F63">
            <v>7540</v>
          </cell>
          <cell r="G63">
            <v>105281</v>
          </cell>
          <cell r="I63">
            <v>0</v>
          </cell>
          <cell r="J63">
            <v>587489</v>
          </cell>
          <cell r="K63">
            <v>1010578</v>
          </cell>
          <cell r="L63">
            <v>1882484</v>
          </cell>
          <cell r="M63">
            <v>1107122</v>
          </cell>
          <cell r="N63">
            <v>773676</v>
          </cell>
        </row>
        <row r="64">
          <cell r="F64">
            <v>2816</v>
          </cell>
          <cell r="G64">
            <v>32888</v>
          </cell>
          <cell r="I64">
            <v>0</v>
          </cell>
          <cell r="J64">
            <v>143645</v>
          </cell>
          <cell r="K64">
            <v>175050</v>
          </cell>
          <cell r="L64">
            <v>313987</v>
          </cell>
          <cell r="M64">
            <v>259201</v>
          </cell>
          <cell r="N64">
            <v>158822</v>
          </cell>
        </row>
        <row r="65"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7">
          <cell r="F67">
            <v>498397</v>
          </cell>
          <cell r="G67">
            <v>666135</v>
          </cell>
          <cell r="I67">
            <v>0</v>
          </cell>
          <cell r="J67">
            <v>1402894</v>
          </cell>
          <cell r="K67">
            <v>1399294</v>
          </cell>
          <cell r="L67">
            <v>1458711</v>
          </cell>
          <cell r="M67">
            <v>1022557</v>
          </cell>
          <cell r="N67">
            <v>1284019</v>
          </cell>
        </row>
        <row r="68">
          <cell r="F68">
            <v>695522</v>
          </cell>
          <cell r="G68">
            <v>1256983</v>
          </cell>
          <cell r="I68">
            <v>0</v>
          </cell>
          <cell r="J68">
            <v>2855348</v>
          </cell>
          <cell r="K68">
            <v>2667622</v>
          </cell>
          <cell r="L68">
            <v>3355602</v>
          </cell>
          <cell r="M68">
            <v>2152066</v>
          </cell>
          <cell r="N68">
            <v>1951319</v>
          </cell>
        </row>
        <row r="69">
          <cell r="F69">
            <v>1043936</v>
          </cell>
          <cell r="G69">
            <v>790844</v>
          </cell>
          <cell r="I69">
            <v>0</v>
          </cell>
          <cell r="J69">
            <v>2955250</v>
          </cell>
          <cell r="K69">
            <v>1965788</v>
          </cell>
          <cell r="L69">
            <v>1889900</v>
          </cell>
          <cell r="M69">
            <v>986912</v>
          </cell>
          <cell r="N69">
            <v>990700</v>
          </cell>
        </row>
        <row r="71"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F73">
            <v>0</v>
          </cell>
          <cell r="G73">
            <v>6238</v>
          </cell>
          <cell r="I73">
            <v>0</v>
          </cell>
          <cell r="J73">
            <v>230553</v>
          </cell>
          <cell r="K73">
            <v>360425</v>
          </cell>
          <cell r="L73">
            <v>622132</v>
          </cell>
          <cell r="M73">
            <v>362874</v>
          </cell>
          <cell r="N73">
            <v>286744</v>
          </cell>
        </row>
        <row r="74">
          <cell r="F74">
            <v>15063</v>
          </cell>
          <cell r="G74">
            <v>74515</v>
          </cell>
          <cell r="I74">
            <v>0</v>
          </cell>
          <cell r="J74">
            <v>360090</v>
          </cell>
          <cell r="K74">
            <v>291219</v>
          </cell>
          <cell r="L74">
            <v>411911</v>
          </cell>
          <cell r="M74">
            <v>462581</v>
          </cell>
          <cell r="N74">
            <v>186565</v>
          </cell>
        </row>
        <row r="75">
          <cell r="F75">
            <v>0</v>
          </cell>
          <cell r="G75">
            <v>127003</v>
          </cell>
          <cell r="I75">
            <v>0</v>
          </cell>
          <cell r="J75">
            <v>1778338</v>
          </cell>
          <cell r="K75">
            <v>2380816</v>
          </cell>
          <cell r="L75">
            <v>2972310</v>
          </cell>
          <cell r="M75">
            <v>1228116</v>
          </cell>
          <cell r="N75">
            <v>1132009</v>
          </cell>
        </row>
        <row r="76"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F77">
            <v>0</v>
          </cell>
          <cell r="G77">
            <v>0</v>
          </cell>
          <cell r="I77">
            <v>0</v>
          </cell>
          <cell r="J77">
            <v>46804</v>
          </cell>
          <cell r="K77">
            <v>102337</v>
          </cell>
          <cell r="L77">
            <v>495837</v>
          </cell>
          <cell r="M77">
            <v>338246</v>
          </cell>
          <cell r="N77">
            <v>360203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1099052</v>
          </cell>
          <cell r="K80">
            <v>3706181</v>
          </cell>
          <cell r="L80">
            <v>10491146</v>
          </cell>
          <cell r="M80">
            <v>9811731</v>
          </cell>
          <cell r="N80">
            <v>11659131</v>
          </cell>
        </row>
        <row r="81">
          <cell r="F81">
            <v>0</v>
          </cell>
          <cell r="G81">
            <v>0</v>
          </cell>
          <cell r="I81">
            <v>0</v>
          </cell>
          <cell r="J81">
            <v>4482822</v>
          </cell>
          <cell r="K81">
            <v>5790595</v>
          </cell>
          <cell r="L81">
            <v>7522681</v>
          </cell>
          <cell r="M81">
            <v>4813368</v>
          </cell>
          <cell r="N81">
            <v>4814201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0</v>
          </cell>
          <cell r="K82">
            <v>0</v>
          </cell>
          <cell r="L82">
            <v>177729</v>
          </cell>
          <cell r="M82">
            <v>620170</v>
          </cell>
          <cell r="N82">
            <v>4072842</v>
          </cell>
        </row>
        <row r="95">
          <cell r="F95">
            <v>29224090</v>
          </cell>
          <cell r="G95">
            <v>25706140</v>
          </cell>
          <cell r="I95">
            <v>0</v>
          </cell>
          <cell r="J95">
            <v>63081359</v>
          </cell>
          <cell r="K95">
            <v>53846451</v>
          </cell>
          <cell r="L95">
            <v>65579762</v>
          </cell>
          <cell r="M95">
            <v>50207344</v>
          </cell>
          <cell r="N95">
            <v>64145122</v>
          </cell>
        </row>
        <row r="96">
          <cell r="F96">
            <v>0</v>
          </cell>
          <cell r="G96">
            <v>9419</v>
          </cell>
          <cell r="I96">
            <v>0</v>
          </cell>
          <cell r="J96">
            <v>234499</v>
          </cell>
          <cell r="K96">
            <v>656031</v>
          </cell>
          <cell r="L96">
            <v>2107409</v>
          </cell>
          <cell r="M96">
            <v>2871162</v>
          </cell>
          <cell r="N96">
            <v>10995460</v>
          </cell>
        </row>
        <row r="97">
          <cell r="F97">
            <v>4103675</v>
          </cell>
          <cell r="G97">
            <v>11371979</v>
          </cell>
          <cell r="I97">
            <v>0</v>
          </cell>
          <cell r="J97">
            <v>21847583</v>
          </cell>
          <cell r="K97">
            <v>15468153</v>
          </cell>
          <cell r="L97">
            <v>17109213</v>
          </cell>
          <cell r="M97">
            <v>13449497</v>
          </cell>
          <cell r="N97">
            <v>21998600</v>
          </cell>
        </row>
        <row r="98">
          <cell r="F98">
            <v>290527</v>
          </cell>
          <cell r="G98">
            <v>288408</v>
          </cell>
          <cell r="I98">
            <v>0</v>
          </cell>
          <cell r="J98">
            <v>1141962</v>
          </cell>
          <cell r="K98">
            <v>1095741</v>
          </cell>
          <cell r="L98">
            <v>914124</v>
          </cell>
          <cell r="M98">
            <v>694602</v>
          </cell>
          <cell r="N98">
            <v>743189</v>
          </cell>
        </row>
        <row r="99">
          <cell r="F99">
            <v>1501520</v>
          </cell>
          <cell r="G99">
            <v>1922380</v>
          </cell>
          <cell r="I99">
            <v>0</v>
          </cell>
          <cell r="J99">
            <v>4828310</v>
          </cell>
          <cell r="K99">
            <v>4585720</v>
          </cell>
          <cell r="L99">
            <v>5323810</v>
          </cell>
          <cell r="M99">
            <v>3296820</v>
          </cell>
          <cell r="N99">
            <v>4340210</v>
          </cell>
        </row>
        <row r="101">
          <cell r="F101">
            <v>21662875</v>
          </cell>
          <cell r="G101">
            <v>38074091</v>
          </cell>
          <cell r="I101">
            <v>0</v>
          </cell>
          <cell r="J101">
            <v>73367217</v>
          </cell>
          <cell r="K101">
            <v>61796547</v>
          </cell>
          <cell r="L101">
            <v>65277344</v>
          </cell>
          <cell r="M101">
            <v>31083792</v>
          </cell>
          <cell r="N101">
            <v>26196268</v>
          </cell>
        </row>
        <row r="102">
          <cell r="F102">
            <v>4142555</v>
          </cell>
          <cell r="G102">
            <v>8677249</v>
          </cell>
          <cell r="I102">
            <v>0</v>
          </cell>
          <cell r="J102">
            <v>15036952</v>
          </cell>
          <cell r="K102">
            <v>13837658</v>
          </cell>
          <cell r="L102">
            <v>14465776</v>
          </cell>
          <cell r="M102">
            <v>6531442</v>
          </cell>
          <cell r="N102">
            <v>3463337</v>
          </cell>
        </row>
        <row r="104">
          <cell r="F104">
            <v>79471</v>
          </cell>
          <cell r="G104">
            <v>1108084</v>
          </cell>
          <cell r="I104">
            <v>0</v>
          </cell>
          <cell r="J104">
            <v>6188653</v>
          </cell>
          <cell r="K104">
            <v>10631640</v>
          </cell>
          <cell r="L104">
            <v>19760736</v>
          </cell>
          <cell r="M104">
            <v>11647784</v>
          </cell>
          <cell r="N104">
            <v>8120241</v>
          </cell>
        </row>
        <row r="105">
          <cell r="F105">
            <v>29427</v>
          </cell>
          <cell r="G105">
            <v>346462</v>
          </cell>
          <cell r="I105">
            <v>0</v>
          </cell>
          <cell r="J105">
            <v>1507799</v>
          </cell>
          <cell r="K105">
            <v>1831712</v>
          </cell>
          <cell r="L105">
            <v>3303467</v>
          </cell>
          <cell r="M105">
            <v>2722161</v>
          </cell>
          <cell r="N105">
            <v>1671503</v>
          </cell>
        </row>
        <row r="106">
          <cell r="F106">
            <v>0</v>
          </cell>
          <cell r="G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8">
          <cell r="F108">
            <v>4983970</v>
          </cell>
          <cell r="G108">
            <v>6661350</v>
          </cell>
          <cell r="I108">
            <v>0</v>
          </cell>
          <cell r="J108">
            <v>14028940</v>
          </cell>
          <cell r="K108">
            <v>13992940</v>
          </cell>
          <cell r="L108">
            <v>14587110</v>
          </cell>
          <cell r="M108">
            <v>10225570</v>
          </cell>
          <cell r="N108">
            <v>12840190</v>
          </cell>
        </row>
        <row r="109">
          <cell r="F109">
            <v>0</v>
          </cell>
          <cell r="G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F110">
            <v>0</v>
          </cell>
          <cell r="G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F111">
            <v>7299968</v>
          </cell>
          <cell r="G111">
            <v>13221280</v>
          </cell>
          <cell r="I111">
            <v>0</v>
          </cell>
          <cell r="J111">
            <v>29988955</v>
          </cell>
          <cell r="K111">
            <v>27997629</v>
          </cell>
          <cell r="L111">
            <v>35293875</v>
          </cell>
          <cell r="M111">
            <v>22605337</v>
          </cell>
          <cell r="N111">
            <v>20507437</v>
          </cell>
        </row>
        <row r="112">
          <cell r="F112">
            <v>11315118</v>
          </cell>
          <cell r="G112">
            <v>8572196</v>
          </cell>
          <cell r="I112">
            <v>0</v>
          </cell>
          <cell r="J112">
            <v>32004916</v>
          </cell>
          <cell r="K112">
            <v>21279494</v>
          </cell>
          <cell r="L112">
            <v>20458751</v>
          </cell>
          <cell r="M112">
            <v>10686140</v>
          </cell>
          <cell r="N112">
            <v>10725506</v>
          </cell>
        </row>
        <row r="114">
          <cell r="F114">
            <v>0</v>
          </cell>
          <cell r="G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F115">
            <v>0</v>
          </cell>
          <cell r="G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F116">
            <v>0</v>
          </cell>
          <cell r="G116">
            <v>66496</v>
          </cell>
          <cell r="I116">
            <v>0</v>
          </cell>
          <cell r="J116">
            <v>2457679</v>
          </cell>
          <cell r="K116">
            <v>3842114</v>
          </cell>
          <cell r="L116">
            <v>6631905</v>
          </cell>
          <cell r="M116">
            <v>3868223</v>
          </cell>
          <cell r="N116">
            <v>3056682</v>
          </cell>
        </row>
        <row r="117">
          <cell r="F117">
            <v>160569</v>
          </cell>
          <cell r="G117">
            <v>794325</v>
          </cell>
          <cell r="I117">
            <v>0</v>
          </cell>
          <cell r="J117">
            <v>3838545</v>
          </cell>
          <cell r="K117">
            <v>3104385</v>
          </cell>
          <cell r="L117">
            <v>4390962</v>
          </cell>
          <cell r="M117">
            <v>4931102</v>
          </cell>
          <cell r="N117">
            <v>1985465</v>
          </cell>
        </row>
        <row r="118">
          <cell r="F118">
            <v>0</v>
          </cell>
          <cell r="G118">
            <v>1336243</v>
          </cell>
          <cell r="I118">
            <v>0</v>
          </cell>
          <cell r="J118">
            <v>18736174</v>
          </cell>
          <cell r="K118">
            <v>25054776</v>
          </cell>
          <cell r="L118">
            <v>31296792</v>
          </cell>
          <cell r="M118">
            <v>12917455</v>
          </cell>
          <cell r="N118">
            <v>11911880</v>
          </cell>
        </row>
        <row r="119">
          <cell r="F119">
            <v>0</v>
          </cell>
          <cell r="G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F120">
            <v>0</v>
          </cell>
          <cell r="G120">
            <v>0</v>
          </cell>
          <cell r="I120">
            <v>0</v>
          </cell>
          <cell r="J120">
            <v>493313</v>
          </cell>
          <cell r="K120">
            <v>1078629</v>
          </cell>
          <cell r="L120">
            <v>5226115</v>
          </cell>
          <cell r="M120">
            <v>3565109</v>
          </cell>
          <cell r="N120">
            <v>3796533</v>
          </cell>
        </row>
        <row r="121">
          <cell r="F121">
            <v>0</v>
          </cell>
          <cell r="G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11549181</v>
          </cell>
          <cell r="K123">
            <v>39014815</v>
          </cell>
          <cell r="L123">
            <v>110363064</v>
          </cell>
          <cell r="M123">
            <v>103289109</v>
          </cell>
          <cell r="N123">
            <v>122556339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47155695</v>
          </cell>
          <cell r="K124">
            <v>60876224</v>
          </cell>
          <cell r="L124">
            <v>79032358</v>
          </cell>
          <cell r="M124">
            <v>50584864</v>
          </cell>
          <cell r="N124">
            <v>50537672</v>
          </cell>
        </row>
        <row r="125">
          <cell r="F125">
            <v>0</v>
          </cell>
          <cell r="G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1845471</v>
          </cell>
          <cell r="M125">
            <v>6481120</v>
          </cell>
          <cell r="N125">
            <v>42472081</v>
          </cell>
        </row>
        <row r="138">
          <cell r="F138">
            <v>26300766</v>
          </cell>
          <cell r="G138">
            <v>23134866</v>
          </cell>
          <cell r="I138">
            <v>0</v>
          </cell>
          <cell r="J138">
            <v>56772585</v>
          </cell>
          <cell r="K138">
            <v>48461423</v>
          </cell>
          <cell r="L138">
            <v>58986173</v>
          </cell>
          <cell r="M138">
            <v>45186421</v>
          </cell>
          <cell r="N138">
            <v>57665379</v>
          </cell>
        </row>
        <row r="139">
          <cell r="F139">
            <v>0</v>
          </cell>
          <cell r="G139">
            <v>8477</v>
          </cell>
          <cell r="I139">
            <v>0</v>
          </cell>
          <cell r="J139">
            <v>211047</v>
          </cell>
          <cell r="K139">
            <v>590423</v>
          </cell>
          <cell r="L139">
            <v>1896656</v>
          </cell>
          <cell r="M139">
            <v>2584029</v>
          </cell>
          <cell r="N139">
            <v>9895856</v>
          </cell>
        </row>
        <row r="140">
          <cell r="F140">
            <v>3693224</v>
          </cell>
          <cell r="G140">
            <v>10234636</v>
          </cell>
          <cell r="I140">
            <v>0</v>
          </cell>
          <cell r="J140">
            <v>19662585</v>
          </cell>
          <cell r="K140">
            <v>13921163</v>
          </cell>
          <cell r="L140">
            <v>15394865</v>
          </cell>
          <cell r="M140">
            <v>12104410</v>
          </cell>
          <cell r="N140">
            <v>19798561</v>
          </cell>
        </row>
        <row r="141">
          <cell r="F141">
            <v>261470</v>
          </cell>
          <cell r="G141">
            <v>259560</v>
          </cell>
          <cell r="I141">
            <v>0</v>
          </cell>
          <cell r="J141">
            <v>1027749</v>
          </cell>
          <cell r="K141">
            <v>986154</v>
          </cell>
          <cell r="L141">
            <v>822702</v>
          </cell>
          <cell r="M141">
            <v>625136</v>
          </cell>
          <cell r="N141">
            <v>668862</v>
          </cell>
        </row>
        <row r="142">
          <cell r="F142">
            <v>1351368</v>
          </cell>
          <cell r="G142">
            <v>1730142</v>
          </cell>
          <cell r="I142">
            <v>0</v>
          </cell>
          <cell r="J142">
            <v>4345479</v>
          </cell>
          <cell r="K142">
            <v>4127148</v>
          </cell>
          <cell r="L142">
            <v>4791429</v>
          </cell>
          <cell r="M142">
            <v>2967088</v>
          </cell>
          <cell r="N142">
            <v>3906189</v>
          </cell>
        </row>
        <row r="144">
          <cell r="F144">
            <v>19492982</v>
          </cell>
          <cell r="G144">
            <v>34266320</v>
          </cell>
          <cell r="I144">
            <v>0</v>
          </cell>
          <cell r="J144">
            <v>66022839</v>
          </cell>
          <cell r="K144">
            <v>55616469</v>
          </cell>
          <cell r="L144">
            <v>58749272</v>
          </cell>
          <cell r="M144">
            <v>27975260</v>
          </cell>
          <cell r="N144">
            <v>23576537</v>
          </cell>
        </row>
        <row r="145">
          <cell r="F145">
            <v>3728230</v>
          </cell>
          <cell r="G145">
            <v>7809444</v>
          </cell>
          <cell r="I145">
            <v>0</v>
          </cell>
          <cell r="J145">
            <v>13536747</v>
          </cell>
          <cell r="K145">
            <v>12453793</v>
          </cell>
          <cell r="L145">
            <v>13019119</v>
          </cell>
          <cell r="M145">
            <v>5878259</v>
          </cell>
          <cell r="N145">
            <v>3116989</v>
          </cell>
        </row>
        <row r="147">
          <cell r="F147">
            <v>71523</v>
          </cell>
          <cell r="G147">
            <v>997264</v>
          </cell>
          <cell r="I147">
            <v>0</v>
          </cell>
          <cell r="J147">
            <v>5569737</v>
          </cell>
          <cell r="K147">
            <v>9568394</v>
          </cell>
          <cell r="L147">
            <v>17784577</v>
          </cell>
          <cell r="M147">
            <v>10482951</v>
          </cell>
          <cell r="N147">
            <v>7308200</v>
          </cell>
        </row>
        <row r="148">
          <cell r="F148">
            <v>26484</v>
          </cell>
          <cell r="G148">
            <v>311812</v>
          </cell>
          <cell r="I148">
            <v>0</v>
          </cell>
          <cell r="J148">
            <v>1357009</v>
          </cell>
          <cell r="K148">
            <v>1648526</v>
          </cell>
          <cell r="L148">
            <v>2973095</v>
          </cell>
          <cell r="M148">
            <v>2449934</v>
          </cell>
          <cell r="N148">
            <v>1504344</v>
          </cell>
        </row>
        <row r="149">
          <cell r="F149">
            <v>0</v>
          </cell>
          <cell r="G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1">
          <cell r="F151">
            <v>4485573</v>
          </cell>
          <cell r="G151">
            <v>5995215</v>
          </cell>
          <cell r="I151">
            <v>0</v>
          </cell>
          <cell r="J151">
            <v>12625346</v>
          </cell>
          <cell r="K151">
            <v>12593646</v>
          </cell>
          <cell r="L151">
            <v>13128399</v>
          </cell>
          <cell r="M151">
            <v>9203013</v>
          </cell>
          <cell r="N151">
            <v>11555971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F153">
            <v>0</v>
          </cell>
          <cell r="G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F154">
            <v>6569894</v>
          </cell>
          <cell r="G154">
            <v>11899118</v>
          </cell>
          <cell r="I154">
            <v>0</v>
          </cell>
          <cell r="J154">
            <v>26989976</v>
          </cell>
          <cell r="K154">
            <v>25197803</v>
          </cell>
          <cell r="L154">
            <v>31764417</v>
          </cell>
          <cell r="M154">
            <v>20344769</v>
          </cell>
          <cell r="N154">
            <v>18456655</v>
          </cell>
        </row>
        <row r="155">
          <cell r="F155">
            <v>11315118</v>
          </cell>
          <cell r="G155">
            <v>8572196</v>
          </cell>
          <cell r="I155">
            <v>0</v>
          </cell>
          <cell r="J155">
            <v>32004916</v>
          </cell>
          <cell r="K155">
            <v>21279494</v>
          </cell>
          <cell r="L155">
            <v>20458751</v>
          </cell>
          <cell r="M155">
            <v>10686140</v>
          </cell>
          <cell r="N155">
            <v>10725506</v>
          </cell>
        </row>
        <row r="157">
          <cell r="F157">
            <v>0</v>
          </cell>
          <cell r="G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F159">
            <v>0</v>
          </cell>
          <cell r="G159">
            <v>59845</v>
          </cell>
          <cell r="I159">
            <v>0</v>
          </cell>
          <cell r="J159">
            <v>2211898</v>
          </cell>
          <cell r="K159">
            <v>3457889</v>
          </cell>
          <cell r="L159">
            <v>5968689</v>
          </cell>
          <cell r="M159">
            <v>3481389</v>
          </cell>
          <cell r="N159">
            <v>2751006</v>
          </cell>
        </row>
        <row r="160">
          <cell r="F160">
            <v>144510</v>
          </cell>
          <cell r="G160">
            <v>714890</v>
          </cell>
          <cell r="I160">
            <v>0</v>
          </cell>
          <cell r="J160">
            <v>3454677</v>
          </cell>
          <cell r="K160">
            <v>2793939</v>
          </cell>
          <cell r="L160">
            <v>3951856</v>
          </cell>
          <cell r="M160">
            <v>4437981</v>
          </cell>
          <cell r="N160">
            <v>1786916</v>
          </cell>
        </row>
        <row r="161">
          <cell r="F161">
            <v>0</v>
          </cell>
          <cell r="G161">
            <v>1202618</v>
          </cell>
          <cell r="I161">
            <v>0</v>
          </cell>
          <cell r="J161">
            <v>16862537</v>
          </cell>
          <cell r="K161">
            <v>22549257</v>
          </cell>
          <cell r="L161">
            <v>28167052</v>
          </cell>
          <cell r="M161">
            <v>11625691</v>
          </cell>
          <cell r="N161">
            <v>10720672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>
            <v>0</v>
          </cell>
          <cell r="G163">
            <v>0</v>
          </cell>
          <cell r="I163">
            <v>0</v>
          </cell>
          <cell r="J163">
            <v>443980</v>
          </cell>
          <cell r="K163">
            <v>970763</v>
          </cell>
          <cell r="L163">
            <v>4703495</v>
          </cell>
          <cell r="M163">
            <v>3208594</v>
          </cell>
          <cell r="N163">
            <v>3416877</v>
          </cell>
        </row>
        <row r="164">
          <cell r="F164">
            <v>0</v>
          </cell>
          <cell r="G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10410760</v>
          </cell>
          <cell r="K166">
            <v>35169797</v>
          </cell>
          <cell r="L166">
            <v>99359512</v>
          </cell>
          <cell r="M166">
            <v>92998091</v>
          </cell>
          <cell r="N166">
            <v>110381729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42440044</v>
          </cell>
          <cell r="K167">
            <v>54788520</v>
          </cell>
          <cell r="L167">
            <v>71010133</v>
          </cell>
          <cell r="M167">
            <v>45526305</v>
          </cell>
          <cell r="N167">
            <v>45483842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1660921</v>
          </cell>
          <cell r="M168">
            <v>5833002</v>
          </cell>
          <cell r="N168">
            <v>38224842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SheetLayoutView="100" zoomScalePageLayoutView="0" workbookViewId="0" topLeftCell="A1">
      <selection activeCell="BA111" sqref="BA111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58</v>
      </c>
    </row>
    <row r="12" ht="4.5" customHeight="1" thickBot="1"/>
    <row r="13" spans="3:20" ht="21.75" customHeight="1">
      <c r="C13" s="69" t="s">
        <v>4</v>
      </c>
      <c r="D13" s="70" t="s">
        <v>54</v>
      </c>
      <c r="E13" s="71"/>
      <c r="F13" s="71"/>
      <c r="G13" s="71"/>
      <c r="H13" s="71"/>
      <c r="I13" s="70" t="s">
        <v>55</v>
      </c>
      <c r="J13" s="71"/>
      <c r="K13" s="71"/>
      <c r="L13" s="71"/>
      <c r="M13" s="71"/>
      <c r="N13" s="70" t="s">
        <v>56</v>
      </c>
      <c r="O13" s="71"/>
      <c r="P13" s="71"/>
      <c r="Q13" s="71"/>
      <c r="R13" s="71"/>
      <c r="S13" s="70" t="s">
        <v>57</v>
      </c>
      <c r="T13" s="72"/>
    </row>
    <row r="14" spans="3:20" ht="21.75" customHeight="1">
      <c r="C14" s="73" t="s">
        <v>17</v>
      </c>
      <c r="D14" s="296">
        <v>56111</v>
      </c>
      <c r="E14" s="298"/>
      <c r="F14" s="298"/>
      <c r="G14" s="298"/>
      <c r="H14" s="299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96">
        <v>56341</v>
      </c>
      <c r="T14" s="297"/>
    </row>
    <row r="15" spans="3:20" ht="21.75" customHeight="1">
      <c r="C15" s="73" t="s">
        <v>18</v>
      </c>
      <c r="D15" s="296">
        <v>47731</v>
      </c>
      <c r="E15" s="298"/>
      <c r="F15" s="298"/>
      <c r="G15" s="298"/>
      <c r="H15" s="299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96">
        <v>47799</v>
      </c>
      <c r="T15" s="297"/>
    </row>
    <row r="16" spans="3:20" ht="21.75" customHeight="1">
      <c r="C16" s="75" t="s">
        <v>19</v>
      </c>
      <c r="D16" s="296">
        <v>1040</v>
      </c>
      <c r="E16" s="298"/>
      <c r="F16" s="298"/>
      <c r="G16" s="298"/>
      <c r="H16" s="299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96">
        <v>1045</v>
      </c>
      <c r="T16" s="297"/>
    </row>
    <row r="17" spans="3:20" ht="21.75" customHeight="1">
      <c r="C17" s="75" t="s">
        <v>20</v>
      </c>
      <c r="D17" s="296">
        <v>406</v>
      </c>
      <c r="E17" s="298"/>
      <c r="F17" s="298"/>
      <c r="G17" s="298"/>
      <c r="H17" s="299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96">
        <v>421</v>
      </c>
      <c r="T17" s="297"/>
    </row>
    <row r="18" spans="3:20" ht="21.75" customHeight="1" thickBot="1">
      <c r="C18" s="76" t="s">
        <v>2</v>
      </c>
      <c r="D18" s="292">
        <f>SUM(D14:H15)</f>
        <v>103842</v>
      </c>
      <c r="E18" s="293"/>
      <c r="F18" s="293"/>
      <c r="G18" s="293"/>
      <c r="H18" s="294"/>
      <c r="I18" s="77" t="s">
        <v>21</v>
      </c>
      <c r="J18" s="78"/>
      <c r="K18" s="293">
        <v>681</v>
      </c>
      <c r="L18" s="293"/>
      <c r="M18" s="294"/>
      <c r="N18" s="77" t="s">
        <v>22</v>
      </c>
      <c r="O18" s="78"/>
      <c r="P18" s="293">
        <v>383</v>
      </c>
      <c r="Q18" s="293"/>
      <c r="R18" s="294"/>
      <c r="S18" s="292">
        <f>SUM(S14:T15)</f>
        <v>104140</v>
      </c>
      <c r="T18" s="295"/>
    </row>
    <row r="19" ht="15" customHeight="1"/>
    <row r="20" ht="19.5" customHeight="1">
      <c r="B20" s="16" t="s">
        <v>59</v>
      </c>
    </row>
    <row r="21" ht="4.5" customHeight="1" thickBot="1"/>
    <row r="22" spans="3:20" ht="24.75" customHeight="1">
      <c r="C22" s="300" t="s">
        <v>60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304" t="s">
        <v>36</v>
      </c>
      <c r="N22" s="305"/>
      <c r="O22" s="306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301"/>
      <c r="D23" s="296">
        <v>91</v>
      </c>
      <c r="E23" s="298"/>
      <c r="F23" s="299"/>
      <c r="G23" s="296">
        <v>4</v>
      </c>
      <c r="H23" s="298"/>
      <c r="I23" s="299"/>
      <c r="J23" s="296">
        <v>579</v>
      </c>
      <c r="K23" s="298"/>
      <c r="L23" s="299"/>
      <c r="M23" s="296">
        <v>0</v>
      </c>
      <c r="N23" s="298"/>
      <c r="O23" s="299"/>
      <c r="P23" s="296">
        <v>7</v>
      </c>
      <c r="Q23" s="298"/>
      <c r="R23" s="299"/>
      <c r="S23" s="89">
        <f>SUM(D23:R23)</f>
        <v>681</v>
      </c>
      <c r="T23" s="11"/>
    </row>
    <row r="24" spans="3:20" ht="24.75" customHeight="1">
      <c r="C24" s="302" t="s">
        <v>61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307" t="s">
        <v>37</v>
      </c>
      <c r="N24" s="308"/>
      <c r="O24" s="309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303"/>
      <c r="D25" s="292">
        <v>120</v>
      </c>
      <c r="E25" s="293"/>
      <c r="F25" s="294"/>
      <c r="G25" s="292">
        <v>0</v>
      </c>
      <c r="H25" s="293"/>
      <c r="I25" s="294"/>
      <c r="J25" s="292">
        <v>261</v>
      </c>
      <c r="K25" s="293"/>
      <c r="L25" s="294"/>
      <c r="M25" s="292">
        <v>0</v>
      </c>
      <c r="N25" s="293"/>
      <c r="O25" s="294"/>
      <c r="P25" s="292">
        <v>2</v>
      </c>
      <c r="Q25" s="293"/>
      <c r="R25" s="294"/>
      <c r="S25" s="90">
        <f>SUM(D25:R25)</f>
        <v>383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AL212" sqref="AL212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平成２６年５月月報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41</v>
      </c>
    </row>
    <row r="11" spans="3:17" s="15" customFormat="1" ht="18.75" customHeight="1">
      <c r="C11" s="17"/>
      <c r="D11" s="18"/>
      <c r="E11" s="19"/>
      <c r="F11" s="20" t="s">
        <v>42</v>
      </c>
      <c r="G11" s="20" t="s">
        <v>43</v>
      </c>
      <c r="H11" s="21" t="s">
        <v>44</v>
      </c>
      <c r="I11" s="22" t="s">
        <v>45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46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3805</v>
      </c>
      <c r="G12" s="91">
        <f>SUM(G13:G14)</f>
        <v>2585</v>
      </c>
      <c r="H12" s="91">
        <f>SUM(H13:H14)</f>
        <v>6390</v>
      </c>
      <c r="I12" s="122"/>
      <c r="J12" s="95">
        <f aca="true" t="shared" si="0" ref="J12:O12">SUM(J13:J14)</f>
        <v>3162</v>
      </c>
      <c r="K12" s="95">
        <f t="shared" si="0"/>
        <v>2236</v>
      </c>
      <c r="L12" s="95">
        <f t="shared" si="0"/>
        <v>2343</v>
      </c>
      <c r="M12" s="95">
        <f t="shared" si="0"/>
        <v>1430</v>
      </c>
      <c r="N12" s="95">
        <f t="shared" si="0"/>
        <v>1545</v>
      </c>
      <c r="O12" s="95">
        <f t="shared" si="0"/>
        <v>10716</v>
      </c>
      <c r="P12" s="94">
        <f>H12+O12</f>
        <v>17106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525</v>
      </c>
      <c r="G13" s="91">
        <v>375</v>
      </c>
      <c r="H13" s="92">
        <f>SUM(F13:G13)</f>
        <v>900</v>
      </c>
      <c r="I13" s="123"/>
      <c r="J13" s="95">
        <v>422</v>
      </c>
      <c r="K13" s="91">
        <v>265</v>
      </c>
      <c r="L13" s="91">
        <v>268</v>
      </c>
      <c r="M13" s="91">
        <v>161</v>
      </c>
      <c r="N13" s="91">
        <v>179</v>
      </c>
      <c r="O13" s="91">
        <f>SUM(I13:N13)</f>
        <v>1295</v>
      </c>
      <c r="P13" s="94">
        <f>H13+O13</f>
        <v>2195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3280</v>
      </c>
      <c r="G14" s="91">
        <v>2210</v>
      </c>
      <c r="H14" s="92">
        <f>SUM(F14:G14)</f>
        <v>5490</v>
      </c>
      <c r="I14" s="123"/>
      <c r="J14" s="95">
        <v>2740</v>
      </c>
      <c r="K14" s="91">
        <v>1971</v>
      </c>
      <c r="L14" s="91">
        <v>2075</v>
      </c>
      <c r="M14" s="91">
        <v>1269</v>
      </c>
      <c r="N14" s="91">
        <v>1366</v>
      </c>
      <c r="O14" s="91">
        <f>SUM(I14:N14)</f>
        <v>9421</v>
      </c>
      <c r="P14" s="94">
        <f>H14+O14</f>
        <v>14911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61</v>
      </c>
      <c r="G15" s="91">
        <v>70</v>
      </c>
      <c r="H15" s="92">
        <f>SUM(F15:G15)</f>
        <v>131</v>
      </c>
      <c r="I15" s="123"/>
      <c r="J15" s="95">
        <v>97</v>
      </c>
      <c r="K15" s="91">
        <v>50</v>
      </c>
      <c r="L15" s="91">
        <v>52</v>
      </c>
      <c r="M15" s="91">
        <v>38</v>
      </c>
      <c r="N15" s="91">
        <v>55</v>
      </c>
      <c r="O15" s="91">
        <f>SUM(I15:N15)</f>
        <v>292</v>
      </c>
      <c r="P15" s="94">
        <f>H15+O15</f>
        <v>423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3866</v>
      </c>
      <c r="G16" s="96">
        <f>G12+G15</f>
        <v>2655</v>
      </c>
      <c r="H16" s="97">
        <f>SUM(F16:G16)</f>
        <v>6521</v>
      </c>
      <c r="I16" s="124"/>
      <c r="J16" s="100">
        <f>J12+J15</f>
        <v>3259</v>
      </c>
      <c r="K16" s="96">
        <f>K12+K15</f>
        <v>2286</v>
      </c>
      <c r="L16" s="96">
        <f>L12+L15</f>
        <v>2395</v>
      </c>
      <c r="M16" s="96">
        <f>M12+M15</f>
        <v>1468</v>
      </c>
      <c r="N16" s="96">
        <f>N12+N15</f>
        <v>1600</v>
      </c>
      <c r="O16" s="96">
        <f>SUM(I16:N16)</f>
        <v>11008</v>
      </c>
      <c r="P16" s="99">
        <f>H16+O16</f>
        <v>17529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47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310" t="s">
        <v>48</v>
      </c>
      <c r="G19" s="311"/>
      <c r="H19" s="312"/>
      <c r="I19" s="316" t="s">
        <v>49</v>
      </c>
      <c r="J19" s="311"/>
      <c r="K19" s="311"/>
      <c r="L19" s="311"/>
      <c r="M19" s="311"/>
      <c r="N19" s="311"/>
      <c r="O19" s="312"/>
      <c r="P19" s="313" t="s">
        <v>46</v>
      </c>
    </row>
    <row r="20" spans="3:17" s="15" customFormat="1" ht="18.75" customHeight="1">
      <c r="C20" s="40"/>
      <c r="D20" s="28"/>
      <c r="E20" s="41"/>
      <c r="F20" s="42" t="s">
        <v>62</v>
      </c>
      <c r="G20" s="42" t="s">
        <v>63</v>
      </c>
      <c r="H20" s="43" t="s">
        <v>44</v>
      </c>
      <c r="I20" s="44" t="s">
        <v>45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315"/>
      <c r="Q20" s="3"/>
    </row>
    <row r="21" spans="3:17" s="15" customFormat="1" ht="18.75" customHeight="1">
      <c r="C21" s="40" t="s">
        <v>29</v>
      </c>
      <c r="D21" s="28"/>
      <c r="E21" s="28"/>
      <c r="F21" s="91">
        <v>2531</v>
      </c>
      <c r="G21" s="91">
        <v>1881</v>
      </c>
      <c r="H21" s="92">
        <f>SUM(F21:G21)</f>
        <v>4412</v>
      </c>
      <c r="I21" s="93">
        <v>0</v>
      </c>
      <c r="J21" s="95">
        <v>2412</v>
      </c>
      <c r="K21" s="91">
        <v>1594</v>
      </c>
      <c r="L21" s="91">
        <v>1382</v>
      </c>
      <c r="M21" s="91">
        <v>709</v>
      </c>
      <c r="N21" s="91">
        <v>669</v>
      </c>
      <c r="O21" s="101">
        <f>SUM(I21:N21)</f>
        <v>6766</v>
      </c>
      <c r="P21" s="94">
        <f>O21+H21</f>
        <v>11178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45</v>
      </c>
      <c r="G22" s="91">
        <v>51</v>
      </c>
      <c r="H22" s="92">
        <f>SUM(F22:G22)</f>
        <v>96</v>
      </c>
      <c r="I22" s="93">
        <v>0</v>
      </c>
      <c r="J22" s="95">
        <v>79</v>
      </c>
      <c r="K22" s="91">
        <v>48</v>
      </c>
      <c r="L22" s="91">
        <v>34</v>
      </c>
      <c r="M22" s="91">
        <v>25</v>
      </c>
      <c r="N22" s="91">
        <v>28</v>
      </c>
      <c r="O22" s="101">
        <f>SUM(I22:N22)</f>
        <v>214</v>
      </c>
      <c r="P22" s="94">
        <f>O22+H22</f>
        <v>310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2576</v>
      </c>
      <c r="G23" s="96">
        <f aca="true" t="shared" si="1" ref="G23:N23">SUM(G21:G22)</f>
        <v>1932</v>
      </c>
      <c r="H23" s="97">
        <f>SUM(F23:G23)</f>
        <v>4508</v>
      </c>
      <c r="I23" s="98">
        <f t="shared" si="1"/>
        <v>0</v>
      </c>
      <c r="J23" s="100">
        <f t="shared" si="1"/>
        <v>2491</v>
      </c>
      <c r="K23" s="100">
        <f t="shared" si="1"/>
        <v>1642</v>
      </c>
      <c r="L23" s="96">
        <f t="shared" si="1"/>
        <v>1416</v>
      </c>
      <c r="M23" s="96">
        <f t="shared" si="1"/>
        <v>734</v>
      </c>
      <c r="N23" s="96">
        <f t="shared" si="1"/>
        <v>697</v>
      </c>
      <c r="O23" s="102">
        <f>SUM(I23:N23)</f>
        <v>6980</v>
      </c>
      <c r="P23" s="99">
        <f>O23+H23</f>
        <v>11488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50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310" t="s">
        <v>48</v>
      </c>
      <c r="G26" s="311"/>
      <c r="H26" s="312"/>
      <c r="I26" s="316" t="s">
        <v>49</v>
      </c>
      <c r="J26" s="317"/>
      <c r="K26" s="311"/>
      <c r="L26" s="311"/>
      <c r="M26" s="311"/>
      <c r="N26" s="311"/>
      <c r="O26" s="312"/>
      <c r="P26" s="313" t="s">
        <v>46</v>
      </c>
    </row>
    <row r="27" spans="3:17" s="15" customFormat="1" ht="18.75" customHeight="1">
      <c r="C27" s="40"/>
      <c r="D27" s="28"/>
      <c r="E27" s="41"/>
      <c r="F27" s="42" t="s">
        <v>62</v>
      </c>
      <c r="G27" s="42" t="s">
        <v>63</v>
      </c>
      <c r="H27" s="43" t="s">
        <v>44</v>
      </c>
      <c r="I27" s="44" t="s">
        <v>45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315"/>
      <c r="Q27" s="3"/>
    </row>
    <row r="28" spans="3:17" s="15" customFormat="1" ht="18.75" customHeight="1">
      <c r="C28" s="40" t="s">
        <v>29</v>
      </c>
      <c r="D28" s="28"/>
      <c r="E28" s="28"/>
      <c r="F28" s="91">
        <v>3</v>
      </c>
      <c r="G28" s="91">
        <v>15</v>
      </c>
      <c r="H28" s="92">
        <f>SUM(F28:G28)</f>
        <v>18</v>
      </c>
      <c r="I28" s="93">
        <v>0</v>
      </c>
      <c r="J28" s="95">
        <v>127</v>
      </c>
      <c r="K28" s="91">
        <v>132</v>
      </c>
      <c r="L28" s="91">
        <v>191</v>
      </c>
      <c r="M28" s="91">
        <v>97</v>
      </c>
      <c r="N28" s="91">
        <v>74</v>
      </c>
      <c r="O28" s="101">
        <f>SUM(I28:N28)</f>
        <v>621</v>
      </c>
      <c r="P28" s="94">
        <f>O28+H28</f>
        <v>639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1</v>
      </c>
      <c r="H29" s="92">
        <f>SUM(F29:G29)</f>
        <v>1</v>
      </c>
      <c r="I29" s="93">
        <v>0</v>
      </c>
      <c r="J29" s="95">
        <v>0</v>
      </c>
      <c r="K29" s="91">
        <v>1</v>
      </c>
      <c r="L29" s="91">
        <v>3</v>
      </c>
      <c r="M29" s="91">
        <v>1</v>
      </c>
      <c r="N29" s="91">
        <v>3</v>
      </c>
      <c r="O29" s="101">
        <f>SUM(I29:N29)</f>
        <v>8</v>
      </c>
      <c r="P29" s="94">
        <f>O29+H29</f>
        <v>9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3</v>
      </c>
      <c r="G30" s="96">
        <f>SUM(G28:G29)</f>
        <v>16</v>
      </c>
      <c r="H30" s="97">
        <f>SUM(F30:G30)</f>
        <v>19</v>
      </c>
      <c r="I30" s="98">
        <f aca="true" t="shared" si="2" ref="I30:N30">SUM(I28:I29)</f>
        <v>0</v>
      </c>
      <c r="J30" s="100">
        <f t="shared" si="2"/>
        <v>127</v>
      </c>
      <c r="K30" s="96">
        <f t="shared" si="2"/>
        <v>133</v>
      </c>
      <c r="L30" s="96">
        <f t="shared" si="2"/>
        <v>194</v>
      </c>
      <c r="M30" s="96">
        <f t="shared" si="2"/>
        <v>98</v>
      </c>
      <c r="N30" s="96">
        <f t="shared" si="2"/>
        <v>77</v>
      </c>
      <c r="O30" s="102">
        <f>SUM(I30:N30)</f>
        <v>629</v>
      </c>
      <c r="P30" s="99">
        <f>O30+H30</f>
        <v>648</v>
      </c>
      <c r="Q30" s="3"/>
    </row>
    <row r="31" s="15" customFormat="1" ht="18.75" customHeight="1"/>
    <row r="32" s="15" customFormat="1" ht="18.75" customHeight="1" thickBot="1">
      <c r="B32" s="16" t="s">
        <v>51</v>
      </c>
    </row>
    <row r="33" spans="2:15" s="15" customFormat="1" ht="18.75" customHeight="1">
      <c r="B33" s="16"/>
      <c r="C33" s="37"/>
      <c r="D33" s="38"/>
      <c r="E33" s="39"/>
      <c r="F33" s="310" t="s">
        <v>48</v>
      </c>
      <c r="G33" s="311"/>
      <c r="H33" s="312"/>
      <c r="I33" s="318" t="s">
        <v>39</v>
      </c>
      <c r="J33" s="311"/>
      <c r="K33" s="311"/>
      <c r="L33" s="311"/>
      <c r="M33" s="311"/>
      <c r="N33" s="312"/>
      <c r="O33" s="313" t="s">
        <v>46</v>
      </c>
    </row>
    <row r="34" spans="2:15" s="15" customFormat="1" ht="18.75" customHeight="1" thickBot="1">
      <c r="B34" s="16"/>
      <c r="C34" s="40"/>
      <c r="D34" s="28"/>
      <c r="E34" s="41"/>
      <c r="F34" s="48" t="s">
        <v>62</v>
      </c>
      <c r="G34" s="48" t="s">
        <v>63</v>
      </c>
      <c r="H34" s="49" t="s">
        <v>44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314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>SUM(G36:G37)</f>
        <v>0</v>
      </c>
      <c r="H35" s="104">
        <f aca="true" t="shared" si="3" ref="H35:H44">SUM(F35:G35)</f>
        <v>0</v>
      </c>
      <c r="I35" s="103">
        <f aca="true" t="shared" si="4" ref="I35:N35">I36+I37</f>
        <v>53</v>
      </c>
      <c r="J35" s="103">
        <f t="shared" si="4"/>
        <v>162</v>
      </c>
      <c r="K35" s="103">
        <f t="shared" si="4"/>
        <v>407</v>
      </c>
      <c r="L35" s="103">
        <f t="shared" si="4"/>
        <v>356</v>
      </c>
      <c r="M35" s="103">
        <f t="shared" si="4"/>
        <v>391</v>
      </c>
      <c r="N35" s="103">
        <f t="shared" si="4"/>
        <v>1369</v>
      </c>
      <c r="O35" s="106">
        <f aca="true" t="shared" si="5" ref="O35:O43">SUM(H35+N35)</f>
        <v>1369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53</v>
      </c>
      <c r="J36" s="91">
        <v>162</v>
      </c>
      <c r="K36" s="91">
        <v>405</v>
      </c>
      <c r="L36" s="91">
        <v>352</v>
      </c>
      <c r="M36" s="91">
        <v>387</v>
      </c>
      <c r="N36" s="101">
        <f aca="true" t="shared" si="6" ref="N36:N43">SUM(I36:M36)</f>
        <v>1359</v>
      </c>
      <c r="O36" s="94">
        <f t="shared" si="5"/>
        <v>1359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0</v>
      </c>
      <c r="K37" s="96">
        <v>2</v>
      </c>
      <c r="L37" s="96">
        <v>4</v>
      </c>
      <c r="M37" s="96">
        <v>4</v>
      </c>
      <c r="N37" s="102">
        <f t="shared" si="6"/>
        <v>10</v>
      </c>
      <c r="O37" s="99">
        <f t="shared" si="5"/>
        <v>10</v>
      </c>
    </row>
    <row r="38" spans="3:15" s="15" customFormat="1" ht="18.75" customHeight="1">
      <c r="C38" s="53" t="s">
        <v>52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 aca="true" t="shared" si="7" ref="I38:N38">I39+I40</f>
        <v>173</v>
      </c>
      <c r="J38" s="103">
        <f t="shared" si="7"/>
        <v>211</v>
      </c>
      <c r="K38" s="103">
        <f t="shared" si="7"/>
        <v>255</v>
      </c>
      <c r="L38" s="103">
        <f t="shared" si="7"/>
        <v>159</v>
      </c>
      <c r="M38" s="103">
        <f t="shared" si="7"/>
        <v>155</v>
      </c>
      <c r="N38" s="103">
        <f t="shared" si="7"/>
        <v>953</v>
      </c>
      <c r="O38" s="106">
        <f t="shared" si="5"/>
        <v>953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173</v>
      </c>
      <c r="J39" s="91">
        <v>209</v>
      </c>
      <c r="K39" s="91">
        <v>251</v>
      </c>
      <c r="L39" s="91">
        <v>156</v>
      </c>
      <c r="M39" s="91">
        <v>147</v>
      </c>
      <c r="N39" s="101">
        <f t="shared" si="6"/>
        <v>936</v>
      </c>
      <c r="O39" s="94">
        <f t="shared" si="5"/>
        <v>936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0</v>
      </c>
      <c r="J40" s="96">
        <v>2</v>
      </c>
      <c r="K40" s="96">
        <v>4</v>
      </c>
      <c r="L40" s="96">
        <v>3</v>
      </c>
      <c r="M40" s="96">
        <v>8</v>
      </c>
      <c r="N40" s="102">
        <f t="shared" si="6"/>
        <v>17</v>
      </c>
      <c r="O40" s="99">
        <f t="shared" si="5"/>
        <v>17</v>
      </c>
    </row>
    <row r="41" spans="3:15" s="15" customFormat="1" ht="18.75" customHeight="1">
      <c r="C41" s="53" t="s">
        <v>53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 aca="true" t="shared" si="8" ref="I41:N41">I42+I43</f>
        <v>0</v>
      </c>
      <c r="J41" s="103">
        <f>J42+J43</f>
        <v>0</v>
      </c>
      <c r="K41" s="103">
        <f>K42+K43</f>
        <v>4</v>
      </c>
      <c r="L41" s="103">
        <f t="shared" si="8"/>
        <v>17</v>
      </c>
      <c r="M41" s="103">
        <f t="shared" si="8"/>
        <v>101</v>
      </c>
      <c r="N41" s="103">
        <f t="shared" si="8"/>
        <v>122</v>
      </c>
      <c r="O41" s="106">
        <f t="shared" si="5"/>
        <v>122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0</v>
      </c>
      <c r="J42" s="91">
        <v>0</v>
      </c>
      <c r="K42" s="91">
        <v>4</v>
      </c>
      <c r="L42" s="91">
        <v>17</v>
      </c>
      <c r="M42" s="91">
        <v>96</v>
      </c>
      <c r="N42" s="101">
        <f t="shared" si="6"/>
        <v>117</v>
      </c>
      <c r="O42" s="94">
        <f t="shared" si="5"/>
        <v>117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0</v>
      </c>
      <c r="K43" s="96">
        <v>0</v>
      </c>
      <c r="L43" s="96">
        <v>0</v>
      </c>
      <c r="M43" s="96">
        <v>5</v>
      </c>
      <c r="N43" s="102">
        <f t="shared" si="6"/>
        <v>5</v>
      </c>
      <c r="O43" s="99">
        <f t="shared" si="5"/>
        <v>5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7">
        <v>0</v>
      </c>
      <c r="H44" s="108">
        <f t="shared" si="3"/>
        <v>0</v>
      </c>
      <c r="I44" s="100">
        <v>226</v>
      </c>
      <c r="J44" s="100">
        <v>373</v>
      </c>
      <c r="K44" s="100">
        <v>665</v>
      </c>
      <c r="L44" s="100">
        <v>529</v>
      </c>
      <c r="M44" s="100">
        <v>646</v>
      </c>
      <c r="N44" s="100">
        <v>2439</v>
      </c>
      <c r="O44" s="100">
        <v>2439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0"/>
  <sheetViews>
    <sheetView view="pageBreakPreview" zoomScale="85" zoomScaleSheetLayoutView="85" zoomScalePageLayoutView="0" workbookViewId="0" topLeftCell="A1">
      <selection activeCell="AP256" sqref="AP256"/>
    </sheetView>
  </sheetViews>
  <sheetFormatPr defaultColWidth="9.00390625" defaultRowHeight="13.5"/>
  <cols>
    <col min="1" max="4" width="3.625" style="197" customWidth="1"/>
    <col min="5" max="5" width="21.25390625" style="197" customWidth="1"/>
    <col min="6" max="16" width="13.125" style="197" customWidth="1"/>
    <col min="17" max="16384" width="9.00390625" style="282" customWidth="1"/>
  </cols>
  <sheetData>
    <row r="1" ht="13.5">
      <c r="B1" s="197" t="s">
        <v>64</v>
      </c>
    </row>
    <row r="3" spans="2:9" ht="13.5">
      <c r="B3" s="197" t="s">
        <v>96</v>
      </c>
      <c r="H3" s="198" t="s">
        <v>115</v>
      </c>
      <c r="I3" s="290"/>
    </row>
    <row r="4" spans="3:9" ht="13.5">
      <c r="C4" s="197" t="s">
        <v>118</v>
      </c>
      <c r="H4" s="281" t="s">
        <v>117</v>
      </c>
      <c r="I4" s="290"/>
    </row>
    <row r="5" ht="13.5">
      <c r="C5" s="197" t="s">
        <v>119</v>
      </c>
    </row>
    <row r="6" ht="13.5" customHeight="1" thickBot="1"/>
    <row r="7" spans="3:16" ht="17.25" customHeight="1">
      <c r="C7" s="200" t="s">
        <v>97</v>
      </c>
      <c r="D7" s="201"/>
      <c r="E7" s="201"/>
      <c r="F7" s="202" t="s">
        <v>48</v>
      </c>
      <c r="G7" s="203"/>
      <c r="H7" s="204"/>
      <c r="I7" s="205" t="s">
        <v>49</v>
      </c>
      <c r="J7" s="203"/>
      <c r="K7" s="203"/>
      <c r="L7" s="203"/>
      <c r="M7" s="203"/>
      <c r="N7" s="203"/>
      <c r="O7" s="204"/>
      <c r="P7" s="206" t="s">
        <v>46</v>
      </c>
    </row>
    <row r="8" spans="3:16" ht="17.25" customHeight="1">
      <c r="C8" s="207"/>
      <c r="D8" s="208"/>
      <c r="E8" s="208"/>
      <c r="F8" s="209" t="s">
        <v>120</v>
      </c>
      <c r="G8" s="210" t="s">
        <v>121</v>
      </c>
      <c r="H8" s="211" t="s">
        <v>44</v>
      </c>
      <c r="I8" s="212" t="s">
        <v>45</v>
      </c>
      <c r="J8" s="210" t="s">
        <v>10</v>
      </c>
      <c r="K8" s="209" t="s">
        <v>11</v>
      </c>
      <c r="L8" s="209" t="s">
        <v>12</v>
      </c>
      <c r="M8" s="209" t="s">
        <v>13</v>
      </c>
      <c r="N8" s="210" t="s">
        <v>14</v>
      </c>
      <c r="O8" s="211" t="s">
        <v>2</v>
      </c>
      <c r="P8" s="213"/>
    </row>
    <row r="9" spans="3:16" ht="17.25" customHeight="1">
      <c r="C9" s="214" t="s">
        <v>98</v>
      </c>
      <c r="D9" s="215"/>
      <c r="E9" s="215"/>
      <c r="F9" s="216">
        <f>F10+F16+F19+F23+F27+F28</f>
        <v>6271</v>
      </c>
      <c r="G9" s="217">
        <f aca="true" t="shared" si="0" ref="G9:P9">G10+G16+G19+G23+G27+G28</f>
        <v>5334</v>
      </c>
      <c r="H9" s="218">
        <f t="shared" si="0"/>
        <v>11605</v>
      </c>
      <c r="I9" s="219">
        <f t="shared" si="0"/>
        <v>0</v>
      </c>
      <c r="J9" s="217">
        <f t="shared" si="0"/>
        <v>8124</v>
      </c>
      <c r="K9" s="216">
        <f t="shared" si="0"/>
        <v>5828</v>
      </c>
      <c r="L9" s="216">
        <f t="shared" si="0"/>
        <v>5232</v>
      </c>
      <c r="M9" s="216">
        <f t="shared" si="0"/>
        <v>2920</v>
      </c>
      <c r="N9" s="217">
        <f t="shared" si="0"/>
        <v>3194</v>
      </c>
      <c r="O9" s="216">
        <f t="shared" si="0"/>
        <v>25298</v>
      </c>
      <c r="P9" s="220">
        <f t="shared" si="0"/>
        <v>36903</v>
      </c>
    </row>
    <row r="10" spans="3:16" ht="17.25" customHeight="1">
      <c r="C10" s="221"/>
      <c r="D10" s="222" t="s">
        <v>122</v>
      </c>
      <c r="E10" s="223"/>
      <c r="F10" s="224">
        <f>SUM(F11:F15)</f>
        <v>1871</v>
      </c>
      <c r="G10" s="225">
        <f aca="true" t="shared" si="1" ref="G10:P10">SUM(G11:G15)</f>
        <v>1507</v>
      </c>
      <c r="H10" s="226">
        <f t="shared" si="1"/>
        <v>3378</v>
      </c>
      <c r="I10" s="227">
        <f t="shared" si="1"/>
        <v>0</v>
      </c>
      <c r="J10" s="225">
        <f t="shared" si="1"/>
        <v>2470</v>
      </c>
      <c r="K10" s="224">
        <f t="shared" si="1"/>
        <v>1760</v>
      </c>
      <c r="L10" s="224">
        <f t="shared" si="1"/>
        <v>1765</v>
      </c>
      <c r="M10" s="224">
        <f t="shared" si="1"/>
        <v>1121</v>
      </c>
      <c r="N10" s="225">
        <f t="shared" si="1"/>
        <v>1543</v>
      </c>
      <c r="O10" s="224">
        <f t="shared" si="1"/>
        <v>8659</v>
      </c>
      <c r="P10" s="228">
        <f t="shared" si="1"/>
        <v>12037</v>
      </c>
    </row>
    <row r="11" spans="3:16" ht="17.25" customHeight="1">
      <c r="C11" s="221"/>
      <c r="D11" s="229"/>
      <c r="E11" s="230" t="s">
        <v>123</v>
      </c>
      <c r="F11" s="231">
        <f>SUM('[1]様式２償還'!F11,'[1]様式2現物'!F11)</f>
        <v>1511</v>
      </c>
      <c r="G11" s="232">
        <f>SUM('[1]様式２償還'!G11,'[1]様式2現物'!G11)</f>
        <v>954</v>
      </c>
      <c r="H11" s="226">
        <f aca="true" t="shared" si="2" ref="H11:H37">SUM(F11:G11)</f>
        <v>2465</v>
      </c>
      <c r="I11" s="233">
        <f>SUM('[1]様式２償還'!I11,'[1]様式2現物'!I11)</f>
        <v>0</v>
      </c>
      <c r="J11" s="232">
        <f>SUM('[1]様式２償還'!J11,'[1]様式2現物'!J11)</f>
        <v>1356</v>
      </c>
      <c r="K11" s="231">
        <f>SUM('[1]様式２償還'!K11,'[1]様式2現物'!K11)</f>
        <v>835</v>
      </c>
      <c r="L11" s="231">
        <f>SUM('[1]様式２償還'!L11,'[1]様式2現物'!L11)</f>
        <v>716</v>
      </c>
      <c r="M11" s="231">
        <f>SUM('[1]様式２償還'!M11,'[1]様式2現物'!M11)</f>
        <v>399</v>
      </c>
      <c r="N11" s="232">
        <f>SUM('[1]様式２償還'!N11,'[1]様式2現物'!N11)</f>
        <v>515</v>
      </c>
      <c r="O11" s="224">
        <f aca="true" t="shared" si="3" ref="O11:O41">SUM(I11:N11)</f>
        <v>3821</v>
      </c>
      <c r="P11" s="228">
        <f aca="true" t="shared" si="4" ref="P11:P41">H11+O11</f>
        <v>6286</v>
      </c>
    </row>
    <row r="12" spans="3:16" ht="17.25" customHeight="1">
      <c r="C12" s="221"/>
      <c r="D12" s="229"/>
      <c r="E12" s="230" t="s">
        <v>124</v>
      </c>
      <c r="F12" s="231">
        <f>SUM('[1]様式２償還'!F12,'[1]様式2現物'!F12)</f>
        <v>0</v>
      </c>
      <c r="G12" s="232">
        <f>SUM('[1]様式２償還'!G12,'[1]様式2現物'!G12)</f>
        <v>1</v>
      </c>
      <c r="H12" s="226">
        <f t="shared" si="2"/>
        <v>1</v>
      </c>
      <c r="I12" s="233">
        <f>SUM('[1]様式２償還'!I12,'[1]様式2現物'!I12)</f>
        <v>0</v>
      </c>
      <c r="J12" s="232">
        <f>SUM('[1]様式２償還'!J12,'[1]様式2現物'!J12)</f>
        <v>5</v>
      </c>
      <c r="K12" s="231">
        <f>SUM('[1]様式２償還'!K12,'[1]様式2現物'!K12)</f>
        <v>13</v>
      </c>
      <c r="L12" s="231">
        <f>SUM('[1]様式２償還'!L12,'[1]様式2現物'!L12)</f>
        <v>30</v>
      </c>
      <c r="M12" s="231">
        <f>SUM('[1]様式２償還'!M12,'[1]様式2現物'!M12)</f>
        <v>55</v>
      </c>
      <c r="N12" s="232">
        <f>SUM('[1]様式２償還'!N12,'[1]様式2現物'!N12)</f>
        <v>169</v>
      </c>
      <c r="O12" s="224">
        <f t="shared" si="3"/>
        <v>272</v>
      </c>
      <c r="P12" s="228">
        <f t="shared" si="4"/>
        <v>273</v>
      </c>
    </row>
    <row r="13" spans="3:16" ht="17.25" customHeight="1">
      <c r="C13" s="221"/>
      <c r="D13" s="229"/>
      <c r="E13" s="230" t="s">
        <v>125</v>
      </c>
      <c r="F13" s="231">
        <f>SUM('[1]様式２償還'!F13,'[1]様式2現物'!F13)</f>
        <v>156</v>
      </c>
      <c r="G13" s="232">
        <f>SUM('[1]様式２償還'!G13,'[1]様式2現物'!G13)</f>
        <v>304</v>
      </c>
      <c r="H13" s="226">
        <f t="shared" si="2"/>
        <v>460</v>
      </c>
      <c r="I13" s="233">
        <f>SUM('[1]様式２償還'!I13,'[1]様式2現物'!I13)</f>
        <v>0</v>
      </c>
      <c r="J13" s="232">
        <f>SUM('[1]様式２償還'!J13,'[1]様式2現物'!J13)</f>
        <v>494</v>
      </c>
      <c r="K13" s="231">
        <f>SUM('[1]様式２償還'!K13,'[1]様式2現物'!K13)</f>
        <v>350</v>
      </c>
      <c r="L13" s="231">
        <f>SUM('[1]様式２償還'!L13,'[1]様式2現物'!L13)</f>
        <v>364</v>
      </c>
      <c r="M13" s="231">
        <f>SUM('[1]様式２償還'!M13,'[1]様式2現物'!M13)</f>
        <v>265</v>
      </c>
      <c r="N13" s="232">
        <f>SUM('[1]様式２償還'!N13,'[1]様式2現物'!N13)</f>
        <v>352</v>
      </c>
      <c r="O13" s="224">
        <f t="shared" si="3"/>
        <v>1825</v>
      </c>
      <c r="P13" s="228">
        <f t="shared" si="4"/>
        <v>2285</v>
      </c>
    </row>
    <row r="14" spans="3:16" ht="17.25" customHeight="1">
      <c r="C14" s="221"/>
      <c r="D14" s="229"/>
      <c r="E14" s="230" t="s">
        <v>126</v>
      </c>
      <c r="F14" s="231">
        <f>SUM('[1]様式２償還'!F14,'[1]様式2現物'!F14)</f>
        <v>13</v>
      </c>
      <c r="G14" s="232">
        <f>SUM('[1]様式２償還'!G14,'[1]様式2現物'!G14)</f>
        <v>13</v>
      </c>
      <c r="H14" s="226">
        <f t="shared" si="2"/>
        <v>26</v>
      </c>
      <c r="I14" s="233">
        <f>SUM('[1]様式２償還'!I14,'[1]様式2現物'!I14)</f>
        <v>0</v>
      </c>
      <c r="J14" s="232">
        <f>SUM('[1]様式２償還'!J14,'[1]様式2現物'!J14)</f>
        <v>33</v>
      </c>
      <c r="K14" s="231">
        <f>SUM('[1]様式２償還'!K14,'[1]様式2現物'!K14)</f>
        <v>26</v>
      </c>
      <c r="L14" s="231">
        <f>SUM('[1]様式２償還'!L14,'[1]様式2現物'!L14)</f>
        <v>22</v>
      </c>
      <c r="M14" s="231">
        <f>SUM('[1]様式２償還'!M14,'[1]様式2現物'!M14)</f>
        <v>16</v>
      </c>
      <c r="N14" s="232">
        <f>SUM('[1]様式２償還'!N14,'[1]様式2現物'!N14)</f>
        <v>20</v>
      </c>
      <c r="O14" s="224">
        <f t="shared" si="3"/>
        <v>117</v>
      </c>
      <c r="P14" s="228">
        <f t="shared" si="4"/>
        <v>143</v>
      </c>
    </row>
    <row r="15" spans="3:16" ht="17.25" customHeight="1">
      <c r="C15" s="221"/>
      <c r="D15" s="229"/>
      <c r="E15" s="230" t="s">
        <v>127</v>
      </c>
      <c r="F15" s="231">
        <f>SUM('[1]様式２償還'!F15,'[1]様式2現物'!F15)</f>
        <v>191</v>
      </c>
      <c r="G15" s="232">
        <f>SUM('[1]様式２償還'!G15,'[1]様式2現物'!G15)</f>
        <v>235</v>
      </c>
      <c r="H15" s="226">
        <f t="shared" si="2"/>
        <v>426</v>
      </c>
      <c r="I15" s="233">
        <f>SUM('[1]様式２償還'!I15,'[1]様式2現物'!I15)</f>
        <v>0</v>
      </c>
      <c r="J15" s="232">
        <f>SUM('[1]様式２償還'!J15,'[1]様式2現物'!J15)</f>
        <v>582</v>
      </c>
      <c r="K15" s="231">
        <f>SUM('[1]様式２償還'!K15,'[1]様式2現物'!K15)</f>
        <v>536</v>
      </c>
      <c r="L15" s="231">
        <f>SUM('[1]様式２償還'!L15,'[1]様式2現物'!L15)</f>
        <v>633</v>
      </c>
      <c r="M15" s="231">
        <f>SUM('[1]様式２償還'!M15,'[1]様式2現物'!M15)</f>
        <v>386</v>
      </c>
      <c r="N15" s="232">
        <f>SUM('[1]様式２償還'!N15,'[1]様式2現物'!N15)</f>
        <v>487</v>
      </c>
      <c r="O15" s="224">
        <f t="shared" si="3"/>
        <v>2624</v>
      </c>
      <c r="P15" s="228">
        <f t="shared" si="4"/>
        <v>3050</v>
      </c>
    </row>
    <row r="16" spans="3:16" ht="17.25" customHeight="1">
      <c r="C16" s="221"/>
      <c r="D16" s="222" t="s">
        <v>99</v>
      </c>
      <c r="E16" s="234"/>
      <c r="F16" s="224">
        <f>SUM(F17:F18)</f>
        <v>1017</v>
      </c>
      <c r="G16" s="225">
        <f aca="true" t="shared" si="5" ref="G16:O16">SUM(G17:G18)</f>
        <v>964</v>
      </c>
      <c r="H16" s="226">
        <f t="shared" si="5"/>
        <v>1981</v>
      </c>
      <c r="I16" s="227">
        <f t="shared" si="5"/>
        <v>0</v>
      </c>
      <c r="J16" s="225">
        <f t="shared" si="5"/>
        <v>1626</v>
      </c>
      <c r="K16" s="224">
        <f t="shared" si="5"/>
        <v>1111</v>
      </c>
      <c r="L16" s="224">
        <f t="shared" si="5"/>
        <v>927</v>
      </c>
      <c r="M16" s="224">
        <f t="shared" si="5"/>
        <v>407</v>
      </c>
      <c r="N16" s="225">
        <f t="shared" si="5"/>
        <v>281</v>
      </c>
      <c r="O16" s="224">
        <f t="shared" si="5"/>
        <v>4352</v>
      </c>
      <c r="P16" s="228">
        <f>SUM(P17:P18)</f>
        <v>6333</v>
      </c>
    </row>
    <row r="17" spans="3:16" ht="17.25" customHeight="1">
      <c r="C17" s="221"/>
      <c r="D17" s="229"/>
      <c r="E17" s="235" t="s">
        <v>128</v>
      </c>
      <c r="F17" s="231">
        <f>SUM('[1]様式２償還'!F17,'[1]様式2現物'!F17)</f>
        <v>876</v>
      </c>
      <c r="G17" s="232">
        <f>SUM('[1]様式２償還'!G17,'[1]様式2現物'!G17)</f>
        <v>807</v>
      </c>
      <c r="H17" s="226">
        <f t="shared" si="2"/>
        <v>1683</v>
      </c>
      <c r="I17" s="233">
        <f>SUM('[1]様式２償還'!I17,'[1]様式2現物'!I17)</f>
        <v>0</v>
      </c>
      <c r="J17" s="232">
        <f>SUM('[1]様式２償還'!J17,'[1]様式2現物'!J17)</f>
        <v>1328</v>
      </c>
      <c r="K17" s="231">
        <f>SUM('[1]様式２償還'!K17,'[1]様式2現物'!K17)</f>
        <v>887</v>
      </c>
      <c r="L17" s="231">
        <f>SUM('[1]様式２償還'!L17,'[1]様式2現物'!L17)</f>
        <v>739</v>
      </c>
      <c r="M17" s="231">
        <f>SUM('[1]様式２償還'!M17,'[1]様式2現物'!M17)</f>
        <v>334</v>
      </c>
      <c r="N17" s="232">
        <f>SUM('[1]様式２償還'!N17,'[1]様式2現物'!N17)</f>
        <v>248</v>
      </c>
      <c r="O17" s="224">
        <f t="shared" si="3"/>
        <v>3536</v>
      </c>
      <c r="P17" s="228">
        <f t="shared" si="4"/>
        <v>5219</v>
      </c>
    </row>
    <row r="18" spans="3:16" ht="17.25" customHeight="1">
      <c r="C18" s="221"/>
      <c r="D18" s="229"/>
      <c r="E18" s="235" t="s">
        <v>129</v>
      </c>
      <c r="F18" s="231">
        <f>SUM('[1]様式２償還'!F18,'[1]様式2現物'!F18)</f>
        <v>141</v>
      </c>
      <c r="G18" s="232">
        <f>SUM('[1]様式２償還'!G18,'[1]様式2現物'!G18)</f>
        <v>157</v>
      </c>
      <c r="H18" s="226">
        <f t="shared" si="2"/>
        <v>298</v>
      </c>
      <c r="I18" s="233">
        <f>SUM('[1]様式２償還'!I18,'[1]様式2現物'!I18)</f>
        <v>0</v>
      </c>
      <c r="J18" s="232">
        <f>SUM('[1]様式２償還'!J18,'[1]様式2現物'!J18)</f>
        <v>298</v>
      </c>
      <c r="K18" s="231">
        <f>SUM('[1]様式２償還'!K18,'[1]様式2現物'!K18)</f>
        <v>224</v>
      </c>
      <c r="L18" s="231">
        <f>SUM('[1]様式２償還'!L18,'[1]様式2現物'!L18)</f>
        <v>188</v>
      </c>
      <c r="M18" s="231">
        <f>SUM('[1]様式２償還'!M18,'[1]様式2現物'!M18)</f>
        <v>73</v>
      </c>
      <c r="N18" s="232">
        <f>SUM('[1]様式２償還'!N18,'[1]様式2現物'!N18)</f>
        <v>33</v>
      </c>
      <c r="O18" s="224">
        <f t="shared" si="3"/>
        <v>816</v>
      </c>
      <c r="P18" s="228">
        <f t="shared" si="4"/>
        <v>1114</v>
      </c>
    </row>
    <row r="19" spans="3:16" ht="17.25" customHeight="1">
      <c r="C19" s="221"/>
      <c r="D19" s="222" t="s">
        <v>100</v>
      </c>
      <c r="E19" s="223"/>
      <c r="F19" s="224">
        <f>SUM(F20:F22)</f>
        <v>5</v>
      </c>
      <c r="G19" s="225">
        <f aca="true" t="shared" si="6" ref="G19:P19">SUM(G20:G22)</f>
        <v>32</v>
      </c>
      <c r="H19" s="226">
        <f t="shared" si="6"/>
        <v>37</v>
      </c>
      <c r="I19" s="227">
        <f t="shared" si="6"/>
        <v>0</v>
      </c>
      <c r="J19" s="225">
        <f t="shared" si="6"/>
        <v>155</v>
      </c>
      <c r="K19" s="224">
        <f t="shared" si="6"/>
        <v>203</v>
      </c>
      <c r="L19" s="224">
        <f t="shared" si="6"/>
        <v>261</v>
      </c>
      <c r="M19" s="224">
        <f t="shared" si="6"/>
        <v>134</v>
      </c>
      <c r="N19" s="225">
        <f t="shared" si="6"/>
        <v>107</v>
      </c>
      <c r="O19" s="224">
        <f t="shared" si="6"/>
        <v>860</v>
      </c>
      <c r="P19" s="228">
        <f t="shared" si="6"/>
        <v>897</v>
      </c>
    </row>
    <row r="20" spans="3:16" ht="17.25" customHeight="1">
      <c r="C20" s="221"/>
      <c r="D20" s="229"/>
      <c r="E20" s="230" t="s">
        <v>130</v>
      </c>
      <c r="F20" s="231">
        <f>SUM('[1]様式２償還'!F20,'[1]様式2現物'!F20)</f>
        <v>4</v>
      </c>
      <c r="G20" s="232">
        <f>SUM('[1]様式２償還'!G20,'[1]様式2現物'!G20)</f>
        <v>25</v>
      </c>
      <c r="H20" s="226">
        <f t="shared" si="2"/>
        <v>29</v>
      </c>
      <c r="I20" s="233">
        <f>SUM('[1]様式２償還'!I20,'[1]様式2現物'!I20)</f>
        <v>0</v>
      </c>
      <c r="J20" s="232">
        <f>SUM('[1]様式２償還'!J20,'[1]様式2現物'!J20)</f>
        <v>131</v>
      </c>
      <c r="K20" s="231">
        <f>SUM('[1]様式２償還'!K20,'[1]様式2現物'!K20)</f>
        <v>171</v>
      </c>
      <c r="L20" s="231">
        <f>SUM('[1]様式２償還'!L20,'[1]様式2現物'!L20)</f>
        <v>216</v>
      </c>
      <c r="M20" s="231">
        <f>SUM('[1]様式２償還'!M20,'[1]様式2現物'!M20)</f>
        <v>108</v>
      </c>
      <c r="N20" s="232">
        <f>SUM('[1]様式２償還'!N20,'[1]様式2現物'!N20)</f>
        <v>84</v>
      </c>
      <c r="O20" s="224">
        <f t="shared" si="3"/>
        <v>710</v>
      </c>
      <c r="P20" s="228">
        <f t="shared" si="4"/>
        <v>739</v>
      </c>
    </row>
    <row r="21" spans="3:16" ht="24.75" customHeight="1">
      <c r="C21" s="221"/>
      <c r="D21" s="229"/>
      <c r="E21" s="236" t="s">
        <v>131</v>
      </c>
      <c r="F21" s="231">
        <f>SUM('[1]様式２償還'!F21,'[1]様式2現物'!F21)</f>
        <v>1</v>
      </c>
      <c r="G21" s="232">
        <f>SUM('[1]様式２償還'!G21,'[1]様式2現物'!G21)</f>
        <v>7</v>
      </c>
      <c r="H21" s="226">
        <f t="shared" si="2"/>
        <v>8</v>
      </c>
      <c r="I21" s="233">
        <f>SUM('[1]様式２償還'!I21,'[1]様式2現物'!I21)</f>
        <v>0</v>
      </c>
      <c r="J21" s="232">
        <f>SUM('[1]様式２償還'!J21,'[1]様式2現物'!J21)</f>
        <v>24</v>
      </c>
      <c r="K21" s="231">
        <f>SUM('[1]様式２償還'!K21,'[1]様式2現物'!K21)</f>
        <v>32</v>
      </c>
      <c r="L21" s="231">
        <f>SUM('[1]様式２償還'!L21,'[1]様式2現物'!L21)</f>
        <v>45</v>
      </c>
      <c r="M21" s="231">
        <f>SUM('[1]様式２償還'!M21,'[1]様式2現物'!M21)</f>
        <v>26</v>
      </c>
      <c r="N21" s="232">
        <f>SUM('[1]様式２償還'!N21,'[1]様式2現物'!N21)</f>
        <v>23</v>
      </c>
      <c r="O21" s="224">
        <f t="shared" si="3"/>
        <v>150</v>
      </c>
      <c r="P21" s="228">
        <f t="shared" si="4"/>
        <v>158</v>
      </c>
    </row>
    <row r="22" spans="3:16" ht="24.75" customHeight="1">
      <c r="C22" s="221"/>
      <c r="D22" s="235"/>
      <c r="E22" s="236" t="s">
        <v>132</v>
      </c>
      <c r="F22" s="231">
        <f>SUM('[1]様式２償還'!F22,'[1]様式2現物'!F22)</f>
        <v>0</v>
      </c>
      <c r="G22" s="232">
        <f>SUM('[1]様式２償還'!G22,'[1]様式2現物'!G22)</f>
        <v>0</v>
      </c>
      <c r="H22" s="226">
        <f t="shared" si="2"/>
        <v>0</v>
      </c>
      <c r="I22" s="233">
        <f>SUM('[1]様式２償還'!I22,'[1]様式2現物'!I22)</f>
        <v>0</v>
      </c>
      <c r="J22" s="232">
        <f>SUM('[1]様式２償還'!J22,'[1]様式2現物'!J22)</f>
        <v>0</v>
      </c>
      <c r="K22" s="231">
        <f>SUM('[1]様式２償還'!K22,'[1]様式2現物'!K22)</f>
        <v>0</v>
      </c>
      <c r="L22" s="231">
        <f>SUM('[1]様式２償還'!L22,'[1]様式2現物'!L22)</f>
        <v>0</v>
      </c>
      <c r="M22" s="231">
        <f>SUM('[1]様式２償還'!M22,'[1]様式2現物'!M22)</f>
        <v>0</v>
      </c>
      <c r="N22" s="232">
        <f>SUM('[1]様式２償還'!N22,'[1]様式2現物'!N22)</f>
        <v>0</v>
      </c>
      <c r="O22" s="224">
        <f t="shared" si="3"/>
        <v>0</v>
      </c>
      <c r="P22" s="228">
        <f t="shared" si="4"/>
        <v>0</v>
      </c>
    </row>
    <row r="23" spans="3:16" ht="17.25" customHeight="1">
      <c r="C23" s="221"/>
      <c r="D23" s="222" t="s">
        <v>101</v>
      </c>
      <c r="E23" s="223"/>
      <c r="F23" s="224">
        <f>SUM(F24:F26)</f>
        <v>799</v>
      </c>
      <c r="G23" s="225">
        <f aca="true" t="shared" si="7" ref="G23:P23">SUM(G24:G26)</f>
        <v>878</v>
      </c>
      <c r="H23" s="226">
        <f t="shared" si="7"/>
        <v>1677</v>
      </c>
      <c r="I23" s="227">
        <f t="shared" si="7"/>
        <v>0</v>
      </c>
      <c r="J23" s="225">
        <f t="shared" si="7"/>
        <v>1340</v>
      </c>
      <c r="K23" s="224">
        <f t="shared" si="7"/>
        <v>1036</v>
      </c>
      <c r="L23" s="224">
        <f t="shared" si="7"/>
        <v>904</v>
      </c>
      <c r="M23" s="224">
        <f t="shared" si="7"/>
        <v>537</v>
      </c>
      <c r="N23" s="225">
        <f t="shared" si="7"/>
        <v>569</v>
      </c>
      <c r="O23" s="224">
        <f t="shared" si="7"/>
        <v>4386</v>
      </c>
      <c r="P23" s="228">
        <f t="shared" si="7"/>
        <v>6063</v>
      </c>
    </row>
    <row r="24" spans="3:16" ht="17.25" customHeight="1">
      <c r="C24" s="221"/>
      <c r="D24" s="229"/>
      <c r="E24" s="237" t="s">
        <v>133</v>
      </c>
      <c r="F24" s="231">
        <f>SUM('[1]様式２償還'!F24,'[1]様式2現物'!F24)</f>
        <v>735</v>
      </c>
      <c r="G24" s="232">
        <f>SUM('[1]様式２償還'!G24,'[1]様式2現物'!G24)</f>
        <v>848</v>
      </c>
      <c r="H24" s="226">
        <f t="shared" si="2"/>
        <v>1583</v>
      </c>
      <c r="I24" s="233">
        <f>SUM('[1]様式２償還'!I24,'[1]様式2現物'!I24)</f>
        <v>0</v>
      </c>
      <c r="J24" s="232">
        <f>SUM('[1]様式２償還'!J24,'[1]様式2現物'!J24)</f>
        <v>1293</v>
      </c>
      <c r="K24" s="231">
        <f>SUM('[1]様式２償還'!K24,'[1]様式2現物'!K24)</f>
        <v>1006</v>
      </c>
      <c r="L24" s="231">
        <f>SUM('[1]様式２償還'!L24,'[1]様式2現物'!L24)</f>
        <v>867</v>
      </c>
      <c r="M24" s="231">
        <f>SUM('[1]様式２償還'!M24,'[1]様式2現物'!M24)</f>
        <v>523</v>
      </c>
      <c r="N24" s="232">
        <f>SUM('[1]様式２償還'!N24,'[1]様式2現物'!N24)</f>
        <v>557</v>
      </c>
      <c r="O24" s="224">
        <f t="shared" si="3"/>
        <v>4246</v>
      </c>
      <c r="P24" s="228">
        <f t="shared" si="4"/>
        <v>5829</v>
      </c>
    </row>
    <row r="25" spans="3:16" ht="17.25" customHeight="1">
      <c r="C25" s="221"/>
      <c r="D25" s="238"/>
      <c r="E25" s="235" t="s">
        <v>102</v>
      </c>
      <c r="F25" s="231">
        <f>SUM('[1]様式２償還'!F25,'[1]様式2現物'!F25)</f>
        <v>27</v>
      </c>
      <c r="G25" s="232">
        <f>SUM('[1]様式２償還'!G25,'[1]様式2現物'!G25)</f>
        <v>18</v>
      </c>
      <c r="H25" s="226">
        <f t="shared" si="2"/>
        <v>45</v>
      </c>
      <c r="I25" s="233">
        <f>SUM('[1]様式２償還'!I25,'[1]様式2現物'!I25)</f>
        <v>0</v>
      </c>
      <c r="J25" s="232">
        <f>SUM('[1]様式２償還'!J25,'[1]様式2現物'!J25)</f>
        <v>30</v>
      </c>
      <c r="K25" s="231">
        <f>SUM('[1]様式２償還'!K25,'[1]様式2現物'!K25)</f>
        <v>21</v>
      </c>
      <c r="L25" s="231">
        <f>SUM('[1]様式２償還'!L25,'[1]様式2現物'!L25)</f>
        <v>20</v>
      </c>
      <c r="M25" s="231">
        <f>SUM('[1]様式２償還'!M25,'[1]様式2現物'!M25)</f>
        <v>11</v>
      </c>
      <c r="N25" s="232">
        <f>SUM('[1]様式２償還'!N25,'[1]様式2現物'!N25)</f>
        <v>6</v>
      </c>
      <c r="O25" s="224">
        <f t="shared" si="3"/>
        <v>88</v>
      </c>
      <c r="P25" s="228">
        <f t="shared" si="4"/>
        <v>133</v>
      </c>
    </row>
    <row r="26" spans="3:16" ht="17.25" customHeight="1">
      <c r="C26" s="221"/>
      <c r="D26" s="239"/>
      <c r="E26" s="230" t="s">
        <v>103</v>
      </c>
      <c r="F26" s="231">
        <f>SUM('[1]様式２償還'!F26,'[1]様式2現物'!F26)</f>
        <v>37</v>
      </c>
      <c r="G26" s="232">
        <f>SUM('[1]様式２償還'!G26,'[1]様式2現物'!G26)</f>
        <v>12</v>
      </c>
      <c r="H26" s="226">
        <f t="shared" si="2"/>
        <v>49</v>
      </c>
      <c r="I26" s="233">
        <f>SUM('[1]様式２償還'!I26,'[1]様式2現物'!I26)</f>
        <v>0</v>
      </c>
      <c r="J26" s="232">
        <f>SUM('[1]様式２償還'!J26,'[1]様式2現物'!J26)</f>
        <v>17</v>
      </c>
      <c r="K26" s="231">
        <f>SUM('[1]様式２償還'!K26,'[1]様式2現物'!K26)</f>
        <v>9</v>
      </c>
      <c r="L26" s="231">
        <f>SUM('[1]様式２償還'!L26,'[1]様式2現物'!L26)</f>
        <v>17</v>
      </c>
      <c r="M26" s="231">
        <f>SUM('[1]様式２償還'!M26,'[1]様式2現物'!M26)</f>
        <v>3</v>
      </c>
      <c r="N26" s="232">
        <f>SUM('[1]様式２償還'!N26,'[1]様式2現物'!N26)</f>
        <v>6</v>
      </c>
      <c r="O26" s="224">
        <f t="shared" si="3"/>
        <v>52</v>
      </c>
      <c r="P26" s="228">
        <f t="shared" si="4"/>
        <v>101</v>
      </c>
    </row>
    <row r="27" spans="3:16" ht="17.25" customHeight="1">
      <c r="C27" s="221"/>
      <c r="D27" s="229" t="s">
        <v>104</v>
      </c>
      <c r="E27" s="240"/>
      <c r="F27" s="231">
        <f>SUM('[1]様式２償還'!F27,'[1]様式2現物'!F27)</f>
        <v>126</v>
      </c>
      <c r="G27" s="232">
        <f>SUM('[1]様式２償還'!G27,'[1]様式2現物'!G27)</f>
        <v>91</v>
      </c>
      <c r="H27" s="226">
        <f t="shared" si="2"/>
        <v>217</v>
      </c>
      <c r="I27" s="233">
        <f>SUM('[1]様式２償還'!I27,'[1]様式2現物'!I27)</f>
        <v>0</v>
      </c>
      <c r="J27" s="232">
        <f>SUM('[1]様式２償還'!J27,'[1]様式2現物'!J27)</f>
        <v>169</v>
      </c>
      <c r="K27" s="231">
        <f>SUM('[1]様式２償還'!K27,'[1]様式2現物'!K27)</f>
        <v>138</v>
      </c>
      <c r="L27" s="231">
        <f>SUM('[1]様式２償還'!L27,'[1]様式2現物'!L27)</f>
        <v>165</v>
      </c>
      <c r="M27" s="231">
        <f>SUM('[1]様式２償還'!M27,'[1]様式2現物'!M27)</f>
        <v>93</v>
      </c>
      <c r="N27" s="232">
        <f>SUM('[1]様式２償還'!N27,'[1]様式2現物'!N27)</f>
        <v>77</v>
      </c>
      <c r="O27" s="224">
        <f t="shared" si="3"/>
        <v>642</v>
      </c>
      <c r="P27" s="228">
        <f t="shared" si="4"/>
        <v>859</v>
      </c>
    </row>
    <row r="28" spans="3:16" ht="17.25" customHeight="1">
      <c r="C28" s="241"/>
      <c r="D28" s="242" t="s">
        <v>134</v>
      </c>
      <c r="E28" s="243"/>
      <c r="F28" s="244">
        <f>SUM('[1]様式２償還'!F28,'[1]様式2現物'!F28)</f>
        <v>2453</v>
      </c>
      <c r="G28" s="245">
        <f>SUM('[1]様式２償還'!G28,'[1]様式2現物'!G28)</f>
        <v>1862</v>
      </c>
      <c r="H28" s="246">
        <f t="shared" si="2"/>
        <v>4315</v>
      </c>
      <c r="I28" s="247">
        <f>SUM('[1]様式２償還'!I28,'[1]様式2現物'!I28)</f>
        <v>0</v>
      </c>
      <c r="J28" s="245">
        <f>SUM('[1]様式２償還'!J28,'[1]様式2現物'!J28)</f>
        <v>2364</v>
      </c>
      <c r="K28" s="244">
        <f>SUM('[1]様式２償還'!K28,'[1]様式2現物'!K28)</f>
        <v>1580</v>
      </c>
      <c r="L28" s="244">
        <f>SUM('[1]様式２償還'!L28,'[1]様式2現物'!L28)</f>
        <v>1210</v>
      </c>
      <c r="M28" s="244">
        <f>SUM('[1]様式２償還'!M28,'[1]様式2現物'!M28)</f>
        <v>628</v>
      </c>
      <c r="N28" s="245">
        <f>SUM('[1]様式２償還'!N28,'[1]様式2現物'!N28)</f>
        <v>617</v>
      </c>
      <c r="O28" s="246">
        <f t="shared" si="3"/>
        <v>6399</v>
      </c>
      <c r="P28" s="248">
        <f t="shared" si="4"/>
        <v>10714</v>
      </c>
    </row>
    <row r="29" spans="3:16" ht="17.25" customHeight="1">
      <c r="C29" s="214" t="s">
        <v>105</v>
      </c>
      <c r="D29" s="249"/>
      <c r="E29" s="250"/>
      <c r="F29" s="216">
        <f>SUM(F30:F37)</f>
        <v>3</v>
      </c>
      <c r="G29" s="217">
        <f aca="true" t="shared" si="8" ref="G29:P29">SUM(G30:G37)</f>
        <v>16</v>
      </c>
      <c r="H29" s="218">
        <f t="shared" si="8"/>
        <v>19</v>
      </c>
      <c r="I29" s="219">
        <f t="shared" si="8"/>
        <v>0</v>
      </c>
      <c r="J29" s="217">
        <f t="shared" si="8"/>
        <v>129</v>
      </c>
      <c r="K29" s="216">
        <f t="shared" si="8"/>
        <v>139</v>
      </c>
      <c r="L29" s="216">
        <f t="shared" si="8"/>
        <v>198</v>
      </c>
      <c r="M29" s="216">
        <f t="shared" si="8"/>
        <v>99</v>
      </c>
      <c r="N29" s="217">
        <f t="shared" si="8"/>
        <v>78</v>
      </c>
      <c r="O29" s="216">
        <f t="shared" si="8"/>
        <v>643</v>
      </c>
      <c r="P29" s="220">
        <f t="shared" si="8"/>
        <v>662</v>
      </c>
    </row>
    <row r="30" spans="3:16" ht="17.25" customHeight="1">
      <c r="C30" s="221"/>
      <c r="D30" s="230" t="s">
        <v>106</v>
      </c>
      <c r="E30" s="234"/>
      <c r="F30" s="231">
        <f>SUM('[1]様式２償還'!F30,'[1]様式2現物'!F30)</f>
        <v>0</v>
      </c>
      <c r="G30" s="231">
        <f>SUM('[1]様式２償還'!G30,'[1]様式2現物'!G30)</f>
        <v>0</v>
      </c>
      <c r="H30" s="226">
        <f t="shared" si="2"/>
        <v>0</v>
      </c>
      <c r="I30" s="233">
        <f>SUM('[1]様式２償還'!I30,'[1]様式2現物'!I30)</f>
        <v>0</v>
      </c>
      <c r="J30" s="232">
        <f>SUM('[1]様式２償還'!J30,'[1]様式2現物'!J30)</f>
        <v>0</v>
      </c>
      <c r="K30" s="231">
        <f>SUM('[1]様式２償還'!K30,'[1]様式2現物'!K30)</f>
        <v>0</v>
      </c>
      <c r="L30" s="231">
        <f>SUM('[1]様式２償還'!L30,'[1]様式2現物'!L30)</f>
        <v>0</v>
      </c>
      <c r="M30" s="231">
        <f>SUM('[1]様式２償還'!M30,'[1]様式2現物'!M30)</f>
        <v>0</v>
      </c>
      <c r="N30" s="232">
        <f>SUM('[1]様式２償還'!N30,'[1]様式2現物'!N30)</f>
        <v>0</v>
      </c>
      <c r="O30" s="224">
        <f t="shared" si="3"/>
        <v>0</v>
      </c>
      <c r="P30" s="228">
        <f t="shared" si="4"/>
        <v>0</v>
      </c>
    </row>
    <row r="31" spans="3:16" ht="17.25" customHeight="1">
      <c r="C31" s="221"/>
      <c r="D31" s="230" t="s">
        <v>107</v>
      </c>
      <c r="E31" s="234"/>
      <c r="F31" s="231">
        <f>SUM('[1]様式２償還'!F31,'[1]様式2現物'!F31)</f>
        <v>0</v>
      </c>
      <c r="G31" s="231">
        <f>SUM('[1]様式２償還'!G31,'[1]様式2現物'!G31)</f>
        <v>0</v>
      </c>
      <c r="H31" s="226">
        <f t="shared" si="2"/>
        <v>0</v>
      </c>
      <c r="I31" s="233">
        <f>SUM('[1]様式２償還'!I31,'[1]様式2現物'!I31)</f>
        <v>0</v>
      </c>
      <c r="J31" s="232">
        <f>SUM('[1]様式２償還'!J31,'[1]様式2現物'!J31)</f>
        <v>0</v>
      </c>
      <c r="K31" s="231">
        <f>SUM('[1]様式２償還'!K31,'[1]様式2現物'!K31)</f>
        <v>0</v>
      </c>
      <c r="L31" s="231">
        <f>SUM('[1]様式２償還'!L31,'[1]様式2現物'!L31)</f>
        <v>0</v>
      </c>
      <c r="M31" s="231">
        <f>SUM('[1]様式２償還'!M31,'[1]様式2現物'!M31)</f>
        <v>0</v>
      </c>
      <c r="N31" s="232">
        <f>SUM('[1]様式２償還'!N31,'[1]様式2現物'!N31)</f>
        <v>0</v>
      </c>
      <c r="O31" s="224">
        <f t="shared" si="3"/>
        <v>0</v>
      </c>
      <c r="P31" s="228">
        <f t="shared" si="4"/>
        <v>0</v>
      </c>
    </row>
    <row r="32" spans="3:16" ht="17.25" customHeight="1">
      <c r="C32" s="221"/>
      <c r="D32" s="230" t="s">
        <v>108</v>
      </c>
      <c r="E32" s="234"/>
      <c r="F32" s="231">
        <f>SUM('[1]様式２償還'!F32,'[1]様式2現物'!F32)</f>
        <v>0</v>
      </c>
      <c r="G32" s="232">
        <f>SUM('[1]様式２償還'!G32,'[1]様式2現物'!G32)</f>
        <v>2</v>
      </c>
      <c r="H32" s="226">
        <f t="shared" si="2"/>
        <v>2</v>
      </c>
      <c r="I32" s="233">
        <f>SUM('[1]様式２償還'!I32,'[1]様式2現物'!I32)</f>
        <v>0</v>
      </c>
      <c r="J32" s="232">
        <f>SUM('[1]様式２償還'!J32,'[1]様式2現物'!J32)</f>
        <v>31</v>
      </c>
      <c r="K32" s="231">
        <f>SUM('[1]様式２償還'!K32,'[1]様式2現物'!K32)</f>
        <v>32</v>
      </c>
      <c r="L32" s="231">
        <f>SUM('[1]様式２償還'!L32,'[1]様式2現物'!L32)</f>
        <v>56</v>
      </c>
      <c r="M32" s="231">
        <f>SUM('[1]様式２償還'!M32,'[1]様式2現物'!M32)</f>
        <v>27</v>
      </c>
      <c r="N32" s="232">
        <f>SUM('[1]様式２償還'!N32,'[1]様式2現物'!N32)</f>
        <v>21</v>
      </c>
      <c r="O32" s="224">
        <f t="shared" si="3"/>
        <v>167</v>
      </c>
      <c r="P32" s="228">
        <f t="shared" si="4"/>
        <v>169</v>
      </c>
    </row>
    <row r="33" spans="3:16" ht="17.25" customHeight="1">
      <c r="C33" s="221"/>
      <c r="D33" s="230" t="s">
        <v>109</v>
      </c>
      <c r="E33" s="234"/>
      <c r="F33" s="231">
        <f>SUM('[1]様式２償還'!F33,'[1]様式2現物'!F33)</f>
        <v>3</v>
      </c>
      <c r="G33" s="232">
        <f>SUM('[1]様式２償還'!G33,'[1]様式2現物'!G33)</f>
        <v>9</v>
      </c>
      <c r="H33" s="226">
        <f t="shared" si="2"/>
        <v>12</v>
      </c>
      <c r="I33" s="233">
        <f>SUM('[1]様式２償還'!I33,'[1]様式2現物'!I33)</f>
        <v>0</v>
      </c>
      <c r="J33" s="232">
        <f>SUM('[1]様式２償還'!J33,'[1]様式2現物'!J33)</f>
        <v>29</v>
      </c>
      <c r="K33" s="231">
        <f>SUM('[1]様式２償還'!K33,'[1]様式2現物'!K33)</f>
        <v>17</v>
      </c>
      <c r="L33" s="231">
        <f>SUM('[1]様式２償還'!L33,'[1]様式2現物'!L33)</f>
        <v>17</v>
      </c>
      <c r="M33" s="231">
        <f>SUM('[1]様式２償還'!M33,'[1]様式2現物'!M33)</f>
        <v>17</v>
      </c>
      <c r="N33" s="232">
        <f>SUM('[1]様式２償還'!N33,'[1]様式2現物'!N33)</f>
        <v>7</v>
      </c>
      <c r="O33" s="224">
        <f t="shared" si="3"/>
        <v>87</v>
      </c>
      <c r="P33" s="228">
        <f t="shared" si="4"/>
        <v>99</v>
      </c>
    </row>
    <row r="34" spans="3:16" ht="17.25" customHeight="1">
      <c r="C34" s="221"/>
      <c r="D34" s="230" t="s">
        <v>110</v>
      </c>
      <c r="E34" s="234"/>
      <c r="F34" s="231">
        <f>SUM('[1]様式２償還'!F34,'[1]様式2現物'!F34)</f>
        <v>0</v>
      </c>
      <c r="G34" s="232">
        <f>SUM('[1]様式２償還'!G34,'[1]様式2現物'!G34)</f>
        <v>5</v>
      </c>
      <c r="H34" s="226">
        <f t="shared" si="2"/>
        <v>5</v>
      </c>
      <c r="I34" s="233">
        <f>SUM('[1]様式２償還'!I34,'[1]様式2現物'!I34)</f>
        <v>0</v>
      </c>
      <c r="J34" s="232">
        <f>SUM('[1]様式２償還'!J34,'[1]様式2現物'!J34)</f>
        <v>67</v>
      </c>
      <c r="K34" s="231">
        <f>SUM('[1]様式２償還'!K34,'[1]様式2現物'!K34)</f>
        <v>85</v>
      </c>
      <c r="L34" s="231">
        <f>SUM('[1]様式２償還'!L34,'[1]様式2現物'!L34)</f>
        <v>107</v>
      </c>
      <c r="M34" s="231">
        <f>SUM('[1]様式２償還'!M34,'[1]様式2現物'!M34)</f>
        <v>43</v>
      </c>
      <c r="N34" s="232">
        <f>SUM('[1]様式２償還'!N34,'[1]様式2現物'!N34)</f>
        <v>39</v>
      </c>
      <c r="O34" s="224">
        <f t="shared" si="3"/>
        <v>341</v>
      </c>
      <c r="P34" s="228">
        <f t="shared" si="4"/>
        <v>346</v>
      </c>
    </row>
    <row r="35" spans="3:16" ht="17.25" customHeight="1">
      <c r="C35" s="221"/>
      <c r="D35" s="230" t="s">
        <v>111</v>
      </c>
      <c r="E35" s="234"/>
      <c r="F35" s="231">
        <f>SUM('[1]様式２償還'!F35,'[1]様式2現物'!F35)</f>
        <v>0</v>
      </c>
      <c r="G35" s="232">
        <f>SUM('[1]様式２償還'!G35,'[1]様式2現物'!G35)</f>
        <v>0</v>
      </c>
      <c r="H35" s="226">
        <f t="shared" si="2"/>
        <v>0</v>
      </c>
      <c r="I35" s="233">
        <f>SUM('[1]様式２償還'!I35,'[1]様式2現物'!I35)</f>
        <v>0</v>
      </c>
      <c r="J35" s="232">
        <f>SUM('[1]様式２償還'!J35,'[1]様式2現物'!J35)</f>
        <v>0</v>
      </c>
      <c r="K35" s="231">
        <f>SUM('[1]様式２償還'!K35,'[1]様式2現物'!K35)</f>
        <v>0</v>
      </c>
      <c r="L35" s="231">
        <f>SUM('[1]様式２償還'!L35,'[1]様式2現物'!L35)</f>
        <v>0</v>
      </c>
      <c r="M35" s="231">
        <f>SUM('[1]様式２償還'!M35,'[1]様式2現物'!M35)</f>
        <v>0</v>
      </c>
      <c r="N35" s="232">
        <f>SUM('[1]様式２償還'!N35,'[1]様式2現物'!N35)</f>
        <v>0</v>
      </c>
      <c r="O35" s="224">
        <f t="shared" si="3"/>
        <v>0</v>
      </c>
      <c r="P35" s="228">
        <f t="shared" si="4"/>
        <v>0</v>
      </c>
    </row>
    <row r="36" spans="3:16" ht="17.25" customHeight="1">
      <c r="C36" s="221"/>
      <c r="D36" s="230" t="s">
        <v>112</v>
      </c>
      <c r="E36" s="291"/>
      <c r="F36" s="231">
        <f>SUM('[1]様式２償還'!F36,'[1]様式2現物'!F36)</f>
        <v>0</v>
      </c>
      <c r="G36" s="232">
        <f>SUM('[1]様式２償還'!G36,'[1]様式2現物'!G36)</f>
        <v>0</v>
      </c>
      <c r="H36" s="226">
        <f t="shared" si="2"/>
        <v>0</v>
      </c>
      <c r="I36" s="233">
        <f>SUM('[1]様式２償還'!I36,'[1]様式2現物'!I36)</f>
        <v>0</v>
      </c>
      <c r="J36" s="232">
        <f>SUM('[1]様式２償還'!J36,'[1]様式2現物'!J36)</f>
        <v>2</v>
      </c>
      <c r="K36" s="231">
        <f>SUM('[1]様式２償還'!K36,'[1]様式2現物'!K36)</f>
        <v>5</v>
      </c>
      <c r="L36" s="231">
        <f>SUM('[1]様式２償還'!L36,'[1]様式2現物'!L36)</f>
        <v>18</v>
      </c>
      <c r="M36" s="231">
        <f>SUM('[1]様式２償還'!M36,'[1]様式2現物'!M36)</f>
        <v>12</v>
      </c>
      <c r="N36" s="232">
        <f>SUM('[1]様式２償還'!N36,'[1]様式2現物'!N36)</f>
        <v>11</v>
      </c>
      <c r="O36" s="224">
        <f t="shared" si="3"/>
        <v>48</v>
      </c>
      <c r="P36" s="228">
        <f t="shared" si="4"/>
        <v>48</v>
      </c>
    </row>
    <row r="37" spans="3:16" ht="17.25" customHeight="1">
      <c r="C37" s="251"/>
      <c r="D37" s="252" t="s">
        <v>135</v>
      </c>
      <c r="E37" s="243"/>
      <c r="F37" s="231">
        <f>SUM('[1]様式２償還'!F37,'[1]様式2現物'!F37)</f>
        <v>0</v>
      </c>
      <c r="G37" s="232">
        <f>SUM('[1]様式２償還'!G37,'[1]様式2現物'!G37)</f>
        <v>0</v>
      </c>
      <c r="H37" s="226">
        <f t="shared" si="2"/>
        <v>0</v>
      </c>
      <c r="I37" s="233">
        <f>SUM('[1]様式２償還'!I37,'[1]様式2現物'!I37)</f>
        <v>0</v>
      </c>
      <c r="J37" s="232">
        <f>SUM('[1]様式２償還'!J37,'[1]様式2現物'!J37)</f>
        <v>0</v>
      </c>
      <c r="K37" s="231">
        <f>SUM('[1]様式２償還'!K37,'[1]様式2現物'!K37)</f>
        <v>0</v>
      </c>
      <c r="L37" s="231">
        <f>SUM('[1]様式２償還'!L37,'[1]様式2現物'!L37)</f>
        <v>0</v>
      </c>
      <c r="M37" s="231">
        <f>SUM('[1]様式２償還'!M37,'[1]様式2現物'!M37)</f>
        <v>0</v>
      </c>
      <c r="N37" s="232">
        <f>SUM('[1]様式２償還'!N37,'[1]様式2現物'!N37)</f>
        <v>0</v>
      </c>
      <c r="O37" s="253">
        <f t="shared" si="3"/>
        <v>0</v>
      </c>
      <c r="P37" s="248">
        <f t="shared" si="4"/>
        <v>0</v>
      </c>
    </row>
    <row r="38" spans="3:16" ht="17.25" customHeight="1">
      <c r="C38" s="221" t="s">
        <v>136</v>
      </c>
      <c r="D38" s="223"/>
      <c r="E38" s="223"/>
      <c r="F38" s="217">
        <f>SUM(F39:F41)</f>
        <v>0</v>
      </c>
      <c r="G38" s="217">
        <f>SUM(G39:G41)</f>
        <v>0</v>
      </c>
      <c r="H38" s="218">
        <f>SUM(H39:H41)</f>
        <v>0</v>
      </c>
      <c r="I38" s="217">
        <f aca="true" t="shared" si="9" ref="I38:P38">SUM(I39:I41)</f>
        <v>0</v>
      </c>
      <c r="J38" s="217">
        <f t="shared" si="9"/>
        <v>228</v>
      </c>
      <c r="K38" s="216">
        <f t="shared" si="9"/>
        <v>369</v>
      </c>
      <c r="L38" s="216">
        <f t="shared" si="9"/>
        <v>673</v>
      </c>
      <c r="M38" s="216">
        <f t="shared" si="9"/>
        <v>536</v>
      </c>
      <c r="N38" s="217">
        <f t="shared" si="9"/>
        <v>646</v>
      </c>
      <c r="O38" s="216">
        <f t="shared" si="9"/>
        <v>2452</v>
      </c>
      <c r="P38" s="220">
        <f t="shared" si="9"/>
        <v>2452</v>
      </c>
    </row>
    <row r="39" spans="3:16" ht="17.25" customHeight="1">
      <c r="C39" s="221"/>
      <c r="D39" s="237" t="s">
        <v>31</v>
      </c>
      <c r="E39" s="237"/>
      <c r="F39" s="232">
        <f>SUM('[1]様式２償還'!F39,'[1]様式2現物'!F39)</f>
        <v>0</v>
      </c>
      <c r="G39" s="232">
        <f>SUM('[1]様式２償還'!G39,'[1]様式2現物'!G39)</f>
        <v>0</v>
      </c>
      <c r="H39" s="226">
        <f>SUM(F39:G39)</f>
        <v>0</v>
      </c>
      <c r="I39" s="233">
        <f>SUM('[1]様式２償還'!I39,'[1]様式2現物'!I39)</f>
        <v>0</v>
      </c>
      <c r="J39" s="232">
        <f>SUM('[1]様式２償還'!J39,'[1]様式2現物'!J39)</f>
        <v>50</v>
      </c>
      <c r="K39" s="231">
        <f>SUM('[1]様式２償還'!K39,'[1]様式2現物'!K39)</f>
        <v>158</v>
      </c>
      <c r="L39" s="231">
        <f>SUM('[1]様式２償還'!L39,'[1]様式2現物'!L39)</f>
        <v>407</v>
      </c>
      <c r="M39" s="231">
        <f>SUM('[1]様式２償還'!M39,'[1]様式2現物'!M39)</f>
        <v>356</v>
      </c>
      <c r="N39" s="232">
        <f>SUM('[1]様式２償還'!N39,'[1]様式2現物'!N39)</f>
        <v>391</v>
      </c>
      <c r="O39" s="224">
        <f t="shared" si="3"/>
        <v>1362</v>
      </c>
      <c r="P39" s="228">
        <f t="shared" si="4"/>
        <v>1362</v>
      </c>
    </row>
    <row r="40" spans="3:16" ht="17.25" customHeight="1">
      <c r="C40" s="221"/>
      <c r="D40" s="237" t="s">
        <v>32</v>
      </c>
      <c r="E40" s="237"/>
      <c r="F40" s="231">
        <f>SUM('[1]様式２償還'!F40,'[1]様式2現物'!F40)</f>
        <v>0</v>
      </c>
      <c r="G40" s="232">
        <f>SUM('[1]様式２償還'!G40,'[1]様式2現物'!G40)</f>
        <v>0</v>
      </c>
      <c r="H40" s="226">
        <f>SUM(F40:G40)</f>
        <v>0</v>
      </c>
      <c r="I40" s="233">
        <f>SUM('[1]様式２償還'!I40,'[1]様式2現物'!I40)</f>
        <v>0</v>
      </c>
      <c r="J40" s="232">
        <f>SUM('[1]様式２償還'!J40,'[1]様式2現物'!J40)</f>
        <v>178</v>
      </c>
      <c r="K40" s="231">
        <f>SUM('[1]様式２償還'!K40,'[1]様式2現物'!K40)</f>
        <v>211</v>
      </c>
      <c r="L40" s="231">
        <f>SUM('[1]様式２償還'!L40,'[1]様式2現物'!L40)</f>
        <v>261</v>
      </c>
      <c r="M40" s="231">
        <f>SUM('[1]様式２償還'!M40,'[1]様式2現物'!M40)</f>
        <v>163</v>
      </c>
      <c r="N40" s="232">
        <f>SUM('[1]様式２償還'!N40,'[1]様式2現物'!N40)</f>
        <v>154</v>
      </c>
      <c r="O40" s="224">
        <f t="shared" si="3"/>
        <v>967</v>
      </c>
      <c r="P40" s="228">
        <f t="shared" si="4"/>
        <v>967</v>
      </c>
    </row>
    <row r="41" spans="3:16" ht="17.25" customHeight="1">
      <c r="C41" s="221"/>
      <c r="D41" s="254" t="s">
        <v>113</v>
      </c>
      <c r="E41" s="254"/>
      <c r="F41" s="255">
        <f>SUM('[1]様式２償還'!F41,'[1]様式2現物'!F41)</f>
        <v>0</v>
      </c>
      <c r="G41" s="256">
        <f>SUM('[1]様式２償還'!G41,'[1]様式2現物'!G41)</f>
        <v>0</v>
      </c>
      <c r="H41" s="257">
        <f>SUM(F41:G41)</f>
        <v>0</v>
      </c>
      <c r="I41" s="233">
        <f>SUM('[1]様式２償還'!I41,'[1]様式2現物'!I41)</f>
        <v>0</v>
      </c>
      <c r="J41" s="258">
        <f>SUM('[1]様式２償還'!J41,'[1]様式2現物'!J41)</f>
        <v>0</v>
      </c>
      <c r="K41" s="259">
        <f>SUM('[1]様式２償還'!K41,'[1]様式2現物'!K41)</f>
        <v>0</v>
      </c>
      <c r="L41" s="259">
        <f>SUM('[1]様式２償還'!L41,'[1]様式2現物'!L41)</f>
        <v>5</v>
      </c>
      <c r="M41" s="259">
        <f>SUM('[1]様式２償還'!M41,'[1]様式2現物'!M41)</f>
        <v>17</v>
      </c>
      <c r="N41" s="258">
        <f>SUM('[1]様式２償還'!N41,'[1]様式2現物'!N41)</f>
        <v>101</v>
      </c>
      <c r="O41" s="260">
        <f t="shared" si="3"/>
        <v>123</v>
      </c>
      <c r="P41" s="261">
        <f t="shared" si="4"/>
        <v>123</v>
      </c>
    </row>
    <row r="42" spans="3:16" ht="17.25" customHeight="1" thickBot="1">
      <c r="C42" s="262" t="s">
        <v>137</v>
      </c>
      <c r="D42" s="263"/>
      <c r="E42" s="263"/>
      <c r="F42" s="264">
        <f>F9+F29+F38</f>
        <v>6274</v>
      </c>
      <c r="G42" s="265">
        <f aca="true" t="shared" si="10" ref="G42:P42">G9+G29+G38</f>
        <v>5350</v>
      </c>
      <c r="H42" s="266">
        <f t="shared" si="10"/>
        <v>11624</v>
      </c>
      <c r="I42" s="267">
        <f t="shared" si="10"/>
        <v>0</v>
      </c>
      <c r="J42" s="265">
        <f t="shared" si="10"/>
        <v>8481</v>
      </c>
      <c r="K42" s="264">
        <f t="shared" si="10"/>
        <v>6336</v>
      </c>
      <c r="L42" s="264">
        <f t="shared" si="10"/>
        <v>6103</v>
      </c>
      <c r="M42" s="264">
        <f t="shared" si="10"/>
        <v>3555</v>
      </c>
      <c r="N42" s="265">
        <f t="shared" si="10"/>
        <v>3918</v>
      </c>
      <c r="O42" s="264">
        <f t="shared" si="10"/>
        <v>28393</v>
      </c>
      <c r="P42" s="268">
        <f t="shared" si="10"/>
        <v>40017</v>
      </c>
    </row>
    <row r="44" ht="13.5">
      <c r="B44" s="197" t="s">
        <v>64</v>
      </c>
    </row>
    <row r="46" spans="2:8" ht="13.5">
      <c r="B46" s="197" t="s">
        <v>96</v>
      </c>
      <c r="H46" s="198" t="s">
        <v>115</v>
      </c>
    </row>
    <row r="47" spans="3:17" ht="13.5">
      <c r="C47" s="197" t="s">
        <v>118</v>
      </c>
      <c r="H47" s="199" t="str">
        <f>H4</f>
        <v>平成２６年５月月報（報告用）</v>
      </c>
      <c r="Q47" s="197"/>
    </row>
    <row r="48" spans="3:17" ht="13.5">
      <c r="C48" s="197" t="s">
        <v>138</v>
      </c>
      <c r="Q48" s="197"/>
    </row>
    <row r="49" ht="14.25" thickBot="1">
      <c r="Q49" s="197"/>
    </row>
    <row r="50" spans="3:17" ht="17.25" customHeight="1">
      <c r="C50" s="200" t="s">
        <v>97</v>
      </c>
      <c r="D50" s="201"/>
      <c r="E50" s="201"/>
      <c r="F50" s="202" t="s">
        <v>48</v>
      </c>
      <c r="G50" s="203"/>
      <c r="H50" s="204"/>
      <c r="I50" s="205" t="s">
        <v>49</v>
      </c>
      <c r="J50" s="203"/>
      <c r="K50" s="203"/>
      <c r="L50" s="203"/>
      <c r="M50" s="203"/>
      <c r="N50" s="203"/>
      <c r="O50" s="203"/>
      <c r="P50" s="206" t="s">
        <v>46</v>
      </c>
      <c r="Q50" s="197"/>
    </row>
    <row r="51" spans="3:17" ht="17.25" customHeight="1">
      <c r="C51" s="207"/>
      <c r="D51" s="208"/>
      <c r="E51" s="208"/>
      <c r="F51" s="209" t="s">
        <v>120</v>
      </c>
      <c r="G51" s="210" t="s">
        <v>121</v>
      </c>
      <c r="H51" s="211" t="s">
        <v>44</v>
      </c>
      <c r="I51" s="212" t="s">
        <v>45</v>
      </c>
      <c r="J51" s="210" t="s">
        <v>10</v>
      </c>
      <c r="K51" s="209" t="s">
        <v>11</v>
      </c>
      <c r="L51" s="209" t="s">
        <v>12</v>
      </c>
      <c r="M51" s="209" t="s">
        <v>13</v>
      </c>
      <c r="N51" s="210" t="s">
        <v>14</v>
      </c>
      <c r="O51" s="211" t="s">
        <v>2</v>
      </c>
      <c r="P51" s="213"/>
      <c r="Q51" s="197"/>
    </row>
    <row r="52" spans="3:17" ht="17.25" customHeight="1">
      <c r="C52" s="214" t="s">
        <v>98</v>
      </c>
      <c r="D52" s="215"/>
      <c r="E52" s="215"/>
      <c r="F52" s="216">
        <f>F53+F59+F62+F66+F68+F69</f>
        <v>7948275</v>
      </c>
      <c r="G52" s="217">
        <f aca="true" t="shared" si="11" ref="G52:P52">G53+G59+G62+G66+G68+G69</f>
        <v>10925736</v>
      </c>
      <c r="H52" s="218">
        <f t="shared" si="11"/>
        <v>18874011</v>
      </c>
      <c r="I52" s="219">
        <f t="shared" si="11"/>
        <v>0</v>
      </c>
      <c r="J52" s="217">
        <f t="shared" si="11"/>
        <v>24781420</v>
      </c>
      <c r="K52" s="216">
        <f t="shared" si="11"/>
        <v>21416828</v>
      </c>
      <c r="L52" s="216">
        <f t="shared" si="11"/>
        <v>24917385</v>
      </c>
      <c r="M52" s="216">
        <f t="shared" si="11"/>
        <v>15635229</v>
      </c>
      <c r="N52" s="217">
        <f t="shared" si="11"/>
        <v>17458324</v>
      </c>
      <c r="O52" s="216">
        <f t="shared" si="11"/>
        <v>104209186</v>
      </c>
      <c r="P52" s="220">
        <f t="shared" si="11"/>
        <v>123083197</v>
      </c>
      <c r="Q52" s="197"/>
    </row>
    <row r="53" spans="3:17" ht="17.25" customHeight="1">
      <c r="C53" s="221"/>
      <c r="D53" s="222" t="s">
        <v>122</v>
      </c>
      <c r="E53" s="223"/>
      <c r="F53" s="224">
        <f>SUM(F54:F58)</f>
        <v>3254539</v>
      </c>
      <c r="G53" s="225">
        <f aca="true" t="shared" si="12" ref="G53:P53">SUM(G54:G58)</f>
        <v>3643558</v>
      </c>
      <c r="H53" s="226">
        <f t="shared" si="12"/>
        <v>6898097</v>
      </c>
      <c r="I53" s="227">
        <f t="shared" si="12"/>
        <v>0</v>
      </c>
      <c r="J53" s="225">
        <f t="shared" si="12"/>
        <v>8456500</v>
      </c>
      <c r="K53" s="224">
        <f t="shared" si="12"/>
        <v>7025164</v>
      </c>
      <c r="L53" s="224">
        <f t="shared" si="12"/>
        <v>8454237</v>
      </c>
      <c r="M53" s="224">
        <f t="shared" si="12"/>
        <v>6540562</v>
      </c>
      <c r="N53" s="225">
        <f t="shared" si="12"/>
        <v>9484578</v>
      </c>
      <c r="O53" s="224">
        <f t="shared" si="12"/>
        <v>39961041</v>
      </c>
      <c r="P53" s="228">
        <f t="shared" si="12"/>
        <v>46859138</v>
      </c>
      <c r="Q53" s="197"/>
    </row>
    <row r="54" spans="3:17" ht="17.25" customHeight="1">
      <c r="C54" s="221"/>
      <c r="D54" s="229"/>
      <c r="E54" s="230" t="s">
        <v>123</v>
      </c>
      <c r="F54" s="231">
        <f>SUM('[1]様式２償還'!F54,'[1]様式2現物'!F54)</f>
        <v>2698224</v>
      </c>
      <c r="G54" s="232">
        <f>SUM('[1]様式２償還'!G54,'[1]様式2現物'!G54)</f>
        <v>2373474</v>
      </c>
      <c r="H54" s="226">
        <f aca="true" t="shared" si="13" ref="H54:H77">SUM(F54:G54)</f>
        <v>5071698</v>
      </c>
      <c r="I54" s="233">
        <f>SUM('[1]様式２償還'!I54,'[1]様式2現物'!I54)</f>
        <v>0</v>
      </c>
      <c r="J54" s="232">
        <f>SUM('[1]様式２償還'!J54,'[1]様式2現物'!J54)</f>
        <v>5827515</v>
      </c>
      <c r="K54" s="231">
        <f>SUM('[1]様式２償還'!K54,'[1]様式2現物'!K54)</f>
        <v>4975311</v>
      </c>
      <c r="L54" s="231">
        <f>SUM('[1]様式２償還'!L54,'[1]様式2現物'!L54)</f>
        <v>6061338</v>
      </c>
      <c r="M54" s="231">
        <f>SUM('[1]様式２償還'!M54,'[1]様式2現物'!M54)</f>
        <v>4638807</v>
      </c>
      <c r="N54" s="232">
        <f>SUM('[1]様式２償還'!N54,'[1]様式2現物'!N54)</f>
        <v>5932729</v>
      </c>
      <c r="O54" s="224">
        <f aca="true" t="shared" si="14" ref="O54:O82">SUM(I54:N54)</f>
        <v>27435700</v>
      </c>
      <c r="P54" s="228">
        <f aca="true" t="shared" si="15" ref="P54:P82">H54+O54</f>
        <v>32507398</v>
      </c>
      <c r="Q54" s="197"/>
    </row>
    <row r="55" spans="3:17" ht="17.25" customHeight="1">
      <c r="C55" s="221"/>
      <c r="D55" s="229"/>
      <c r="E55" s="230" t="s">
        <v>124</v>
      </c>
      <c r="F55" s="231">
        <f>SUM('[1]様式２償還'!F55,'[1]様式2現物'!F55)</f>
        <v>0</v>
      </c>
      <c r="G55" s="232">
        <f>SUM('[1]様式２償還'!G55,'[1]様式2現物'!G55)</f>
        <v>869</v>
      </c>
      <c r="H55" s="226">
        <f t="shared" si="13"/>
        <v>869</v>
      </c>
      <c r="I55" s="233">
        <f>SUM('[1]様式２償還'!I55,'[1]様式2現物'!I55)</f>
        <v>0</v>
      </c>
      <c r="J55" s="232">
        <f>SUM('[1]様式２償還'!J55,'[1]様式2現物'!J55)</f>
        <v>21633</v>
      </c>
      <c r="K55" s="231">
        <f>SUM('[1]様式２償還'!K55,'[1]様式2現物'!K55)</f>
        <v>60520</v>
      </c>
      <c r="L55" s="231">
        <f>SUM('[1]様式２償還'!L55,'[1]様式2現物'!L55)</f>
        <v>194773</v>
      </c>
      <c r="M55" s="231">
        <f>SUM('[1]様式２償還'!M55,'[1]様式2現物'!M55)</f>
        <v>265067</v>
      </c>
      <c r="N55" s="232">
        <f>SUM('[1]様式２償還'!N55,'[1]様式2現物'!N55)</f>
        <v>1015832</v>
      </c>
      <c r="O55" s="224">
        <f t="shared" si="14"/>
        <v>1557825</v>
      </c>
      <c r="P55" s="228">
        <f t="shared" si="15"/>
        <v>1558694</v>
      </c>
      <c r="Q55" s="197"/>
    </row>
    <row r="56" spans="3:17" ht="17.25" customHeight="1">
      <c r="C56" s="221"/>
      <c r="D56" s="229"/>
      <c r="E56" s="230" t="s">
        <v>125</v>
      </c>
      <c r="F56" s="231">
        <f>SUM('[1]様式２償還'!F56,'[1]様式2現物'!F56)</f>
        <v>378883</v>
      </c>
      <c r="G56" s="232">
        <f>SUM('[1]様式２償還'!G56,'[1]様式2現物'!G56)</f>
        <v>1049803</v>
      </c>
      <c r="H56" s="226">
        <f t="shared" si="13"/>
        <v>1428686</v>
      </c>
      <c r="I56" s="233">
        <f>SUM('[1]様式２償還'!I56,'[1]様式2現物'!I56)</f>
        <v>0</v>
      </c>
      <c r="J56" s="232">
        <f>SUM('[1]様式２償還'!J56,'[1]様式2現物'!J56)</f>
        <v>2016232</v>
      </c>
      <c r="K56" s="231">
        <f>SUM('[1]様式２償還'!K56,'[1]様式2現物'!K56)</f>
        <v>1427524</v>
      </c>
      <c r="L56" s="231">
        <f>SUM('[1]様式２償還'!L56,'[1]様式2現物'!L56)</f>
        <v>1579385</v>
      </c>
      <c r="M56" s="231">
        <f>SUM('[1]様式２償還'!M56,'[1]様式2現物'!M56)</f>
        <v>1241156</v>
      </c>
      <c r="N56" s="232">
        <f>SUM('[1]様式２償還'!N56,'[1]様式2現物'!N56)</f>
        <v>2031478</v>
      </c>
      <c r="O56" s="224">
        <f t="shared" si="14"/>
        <v>8295775</v>
      </c>
      <c r="P56" s="228">
        <f t="shared" si="15"/>
        <v>9724461</v>
      </c>
      <c r="Q56" s="197"/>
    </row>
    <row r="57" spans="3:17" ht="17.25" customHeight="1">
      <c r="C57" s="221"/>
      <c r="D57" s="229"/>
      <c r="E57" s="230" t="s">
        <v>126</v>
      </c>
      <c r="F57" s="231">
        <f>SUM('[1]様式２償還'!F57,'[1]様式2現物'!F57)</f>
        <v>27280</v>
      </c>
      <c r="G57" s="232">
        <f>SUM('[1]様式２償還'!G57,'[1]様式2現物'!G57)</f>
        <v>27174</v>
      </c>
      <c r="H57" s="226">
        <f t="shared" si="13"/>
        <v>54454</v>
      </c>
      <c r="I57" s="233">
        <f>SUM('[1]様式２償還'!I57,'[1]様式2現物'!I57)</f>
        <v>0</v>
      </c>
      <c r="J57" s="232">
        <f>SUM('[1]様式２償還'!J57,'[1]様式2現物'!J57)</f>
        <v>108289</v>
      </c>
      <c r="K57" s="231">
        <f>SUM('[1]様式２償還'!K57,'[1]様式2現物'!K57)</f>
        <v>103237</v>
      </c>
      <c r="L57" s="231">
        <f>SUM('[1]様式２償還'!L57,'[1]様式2現物'!L57)</f>
        <v>86360</v>
      </c>
      <c r="M57" s="231">
        <f>SUM('[1]様式２償還'!M57,'[1]様式2現物'!M57)</f>
        <v>65850</v>
      </c>
      <c r="N57" s="232">
        <f>SUM('[1]様式２償還'!N57,'[1]様式2現物'!N57)</f>
        <v>70518</v>
      </c>
      <c r="O57" s="224">
        <f t="shared" si="14"/>
        <v>434254</v>
      </c>
      <c r="P57" s="228">
        <f t="shared" si="15"/>
        <v>488708</v>
      </c>
      <c r="Q57" s="197"/>
    </row>
    <row r="58" spans="3:17" ht="17.25" customHeight="1">
      <c r="C58" s="221"/>
      <c r="D58" s="229"/>
      <c r="E58" s="230" t="s">
        <v>127</v>
      </c>
      <c r="F58" s="231">
        <f>SUM('[1]様式２償還'!F58,'[1]様式2現物'!F58)</f>
        <v>150152</v>
      </c>
      <c r="G58" s="232">
        <f>SUM('[1]様式２償還'!G58,'[1]様式2現物'!G58)</f>
        <v>192238</v>
      </c>
      <c r="H58" s="226">
        <f t="shared" si="13"/>
        <v>342390</v>
      </c>
      <c r="I58" s="233">
        <f>SUM('[1]様式２償還'!I58,'[1]様式2現物'!I58)</f>
        <v>0</v>
      </c>
      <c r="J58" s="232">
        <f>SUM('[1]様式２償還'!J58,'[1]様式2現物'!J58)</f>
        <v>482831</v>
      </c>
      <c r="K58" s="231">
        <f>SUM('[1]様式２償還'!K58,'[1]様式2現物'!K58)</f>
        <v>458572</v>
      </c>
      <c r="L58" s="231">
        <f>SUM('[1]様式２償還'!L58,'[1]様式2現物'!L58)</f>
        <v>532381</v>
      </c>
      <c r="M58" s="231">
        <f>SUM('[1]様式２償還'!M58,'[1]様式2現物'!M58)</f>
        <v>329682</v>
      </c>
      <c r="N58" s="232">
        <f>SUM('[1]様式２償還'!N58,'[1]様式2現物'!N58)</f>
        <v>434021</v>
      </c>
      <c r="O58" s="224">
        <f t="shared" si="14"/>
        <v>2237487</v>
      </c>
      <c r="P58" s="228">
        <f t="shared" si="15"/>
        <v>2579877</v>
      </c>
      <c r="Q58" s="197"/>
    </row>
    <row r="59" spans="3:17" ht="17.25" customHeight="1">
      <c r="C59" s="221"/>
      <c r="D59" s="222" t="s">
        <v>99</v>
      </c>
      <c r="E59" s="234"/>
      <c r="F59" s="224">
        <f>SUM(F60:F61)</f>
        <v>2445525</v>
      </c>
      <c r="G59" s="225">
        <f aca="true" t="shared" si="16" ref="G59:P59">SUM(G60:G61)</f>
        <v>4430047</v>
      </c>
      <c r="H59" s="226">
        <f t="shared" si="16"/>
        <v>6875572</v>
      </c>
      <c r="I59" s="227">
        <f t="shared" si="16"/>
        <v>0</v>
      </c>
      <c r="J59" s="225">
        <f t="shared" si="16"/>
        <v>8380294</v>
      </c>
      <c r="K59" s="224">
        <f t="shared" si="16"/>
        <v>7173332</v>
      </c>
      <c r="L59" s="224">
        <f t="shared" si="16"/>
        <v>7562464</v>
      </c>
      <c r="M59" s="224">
        <f t="shared" si="16"/>
        <v>3566809</v>
      </c>
      <c r="N59" s="225">
        <f t="shared" si="16"/>
        <v>2815210</v>
      </c>
      <c r="O59" s="224">
        <f t="shared" si="16"/>
        <v>29498109</v>
      </c>
      <c r="P59" s="228">
        <f t="shared" si="16"/>
        <v>36373681</v>
      </c>
      <c r="Q59" s="197"/>
    </row>
    <row r="60" spans="3:17" ht="17.25" customHeight="1">
      <c r="C60" s="221"/>
      <c r="D60" s="229"/>
      <c r="E60" s="235" t="s">
        <v>128</v>
      </c>
      <c r="F60" s="231">
        <f>SUM('[1]様式２償還'!F60,'[1]様式2現物'!F60)</f>
        <v>2056602</v>
      </c>
      <c r="G60" s="232">
        <f>SUM('[1]様式２償還'!G60,'[1]様式2現物'!G60)</f>
        <v>3615064</v>
      </c>
      <c r="H60" s="226">
        <f t="shared" si="13"/>
        <v>5671666</v>
      </c>
      <c r="I60" s="233">
        <f>SUM('[1]様式２償還'!I60,'[1]様式2現物'!I60)</f>
        <v>0</v>
      </c>
      <c r="J60" s="232">
        <f>SUM('[1]様式２償還'!J60,'[1]様式2現物'!J60)</f>
        <v>6967354</v>
      </c>
      <c r="K60" s="231">
        <f>SUM('[1]様式２償還'!K60,'[1]様式2現物'!K60)</f>
        <v>5872785</v>
      </c>
      <c r="L60" s="231">
        <f>SUM('[1]様式２償還'!L60,'[1]様式2現物'!L60)</f>
        <v>6204307</v>
      </c>
      <c r="M60" s="231">
        <f>SUM('[1]様式２償還'!M60,'[1]様式2現物'!M60)</f>
        <v>2953749</v>
      </c>
      <c r="N60" s="232">
        <f>SUM('[1]様式２償還'!N60,'[1]様式2現物'!N60)</f>
        <v>2489665</v>
      </c>
      <c r="O60" s="224">
        <f t="shared" si="14"/>
        <v>24487860</v>
      </c>
      <c r="P60" s="228">
        <f t="shared" si="15"/>
        <v>30159526</v>
      </c>
      <c r="Q60" s="197"/>
    </row>
    <row r="61" spans="3:17" ht="17.25" customHeight="1">
      <c r="C61" s="221"/>
      <c r="D61" s="229"/>
      <c r="E61" s="235" t="s">
        <v>129</v>
      </c>
      <c r="F61" s="231">
        <f>SUM('[1]様式２償還'!F61,'[1]様式2現物'!F61)</f>
        <v>388923</v>
      </c>
      <c r="G61" s="232">
        <f>SUM('[1]様式２償還'!G61,'[1]様式2現物'!G61)</f>
        <v>814983</v>
      </c>
      <c r="H61" s="226">
        <f t="shared" si="13"/>
        <v>1203906</v>
      </c>
      <c r="I61" s="233">
        <f>SUM('[1]様式２償還'!I61,'[1]様式2現物'!I61)</f>
        <v>0</v>
      </c>
      <c r="J61" s="232">
        <f>SUM('[1]様式２償還'!J61,'[1]様式2現物'!J61)</f>
        <v>1412940</v>
      </c>
      <c r="K61" s="231">
        <f>SUM('[1]様式２償還'!K61,'[1]様式2現物'!K61)</f>
        <v>1300547</v>
      </c>
      <c r="L61" s="231">
        <f>SUM('[1]様式２償還'!L61,'[1]様式2現物'!L61)</f>
        <v>1358157</v>
      </c>
      <c r="M61" s="231">
        <f>SUM('[1]様式２償還'!M61,'[1]様式2現物'!M61)</f>
        <v>613060</v>
      </c>
      <c r="N61" s="232">
        <f>SUM('[1]様式２償還'!N61,'[1]様式2現物'!N61)</f>
        <v>325545</v>
      </c>
      <c r="O61" s="224">
        <f t="shared" si="14"/>
        <v>5010249</v>
      </c>
      <c r="P61" s="228">
        <f t="shared" si="15"/>
        <v>6214155</v>
      </c>
      <c r="Q61" s="197"/>
    </row>
    <row r="62" spans="3:17" ht="17.25" customHeight="1">
      <c r="C62" s="221"/>
      <c r="D62" s="222" t="s">
        <v>100</v>
      </c>
      <c r="E62" s="223"/>
      <c r="F62" s="224">
        <f>SUM(F63:F65)</f>
        <v>10356</v>
      </c>
      <c r="G62" s="225">
        <f aca="true" t="shared" si="17" ref="G62:P62">SUM(G63:G65)</f>
        <v>138169</v>
      </c>
      <c r="H62" s="226">
        <f t="shared" si="17"/>
        <v>148525</v>
      </c>
      <c r="I62" s="227">
        <f t="shared" si="17"/>
        <v>0</v>
      </c>
      <c r="J62" s="225">
        <f t="shared" si="17"/>
        <v>731134</v>
      </c>
      <c r="K62" s="224">
        <f t="shared" si="17"/>
        <v>1185628</v>
      </c>
      <c r="L62" s="224">
        <f t="shared" si="17"/>
        <v>2196471</v>
      </c>
      <c r="M62" s="224">
        <f t="shared" si="17"/>
        <v>1366323</v>
      </c>
      <c r="N62" s="225">
        <f t="shared" si="17"/>
        <v>932498</v>
      </c>
      <c r="O62" s="224">
        <f t="shared" si="17"/>
        <v>6412054</v>
      </c>
      <c r="P62" s="228">
        <f t="shared" si="17"/>
        <v>6560579</v>
      </c>
      <c r="Q62" s="197"/>
    </row>
    <row r="63" spans="3:17" ht="17.25" customHeight="1">
      <c r="C63" s="221"/>
      <c r="D63" s="229"/>
      <c r="E63" s="230" t="s">
        <v>130</v>
      </c>
      <c r="F63" s="231">
        <f>SUM('[1]様式２償還'!F63,'[1]様式2現物'!F63)</f>
        <v>7540</v>
      </c>
      <c r="G63" s="232">
        <f>SUM('[1]様式２償還'!G63,'[1]様式2現物'!G63)</f>
        <v>105281</v>
      </c>
      <c r="H63" s="226">
        <f t="shared" si="13"/>
        <v>112821</v>
      </c>
      <c r="I63" s="233">
        <f>SUM('[1]様式２償還'!I63,'[1]様式2現物'!I63)</f>
        <v>0</v>
      </c>
      <c r="J63" s="232">
        <f>SUM('[1]様式２償還'!J63,'[1]様式2現物'!J63)</f>
        <v>587489</v>
      </c>
      <c r="K63" s="231">
        <f>SUM('[1]様式２償還'!K63,'[1]様式2現物'!K63)</f>
        <v>1010578</v>
      </c>
      <c r="L63" s="231">
        <f>SUM('[1]様式２償還'!L63,'[1]様式2現物'!L63)</f>
        <v>1882484</v>
      </c>
      <c r="M63" s="231">
        <f>SUM('[1]様式２償還'!M63,'[1]様式2現物'!M63)</f>
        <v>1107122</v>
      </c>
      <c r="N63" s="232">
        <f>SUM('[1]様式２償還'!N63,'[1]様式2現物'!N63)</f>
        <v>773676</v>
      </c>
      <c r="O63" s="224">
        <f t="shared" si="14"/>
        <v>5361349</v>
      </c>
      <c r="P63" s="228">
        <f t="shared" si="15"/>
        <v>5474170</v>
      </c>
      <c r="Q63" s="197"/>
    </row>
    <row r="64" spans="3:17" ht="24.75" customHeight="1">
      <c r="C64" s="221"/>
      <c r="D64" s="229"/>
      <c r="E64" s="236" t="s">
        <v>131</v>
      </c>
      <c r="F64" s="231">
        <f>SUM('[1]様式２償還'!F64,'[1]様式2現物'!F64)</f>
        <v>2816</v>
      </c>
      <c r="G64" s="232">
        <f>SUM('[1]様式２償還'!G64,'[1]様式2現物'!G64)</f>
        <v>32888</v>
      </c>
      <c r="H64" s="226">
        <f t="shared" si="13"/>
        <v>35704</v>
      </c>
      <c r="I64" s="233">
        <f>SUM('[1]様式２償還'!I64,'[1]様式2現物'!I64)</f>
        <v>0</v>
      </c>
      <c r="J64" s="232">
        <f>SUM('[1]様式２償還'!J64,'[1]様式2現物'!J64)</f>
        <v>143645</v>
      </c>
      <c r="K64" s="231">
        <f>SUM('[1]様式２償還'!K64,'[1]様式2現物'!K64)</f>
        <v>175050</v>
      </c>
      <c r="L64" s="231">
        <f>SUM('[1]様式２償還'!L64,'[1]様式2現物'!L64)</f>
        <v>313987</v>
      </c>
      <c r="M64" s="231">
        <f>SUM('[1]様式２償還'!M64,'[1]様式2現物'!M64)</f>
        <v>259201</v>
      </c>
      <c r="N64" s="232">
        <f>SUM('[1]様式２償還'!N64,'[1]様式2現物'!N64)</f>
        <v>158822</v>
      </c>
      <c r="O64" s="224">
        <f t="shared" si="14"/>
        <v>1050705</v>
      </c>
      <c r="P64" s="228">
        <f t="shared" si="15"/>
        <v>1086409</v>
      </c>
      <c r="Q64" s="197"/>
    </row>
    <row r="65" spans="3:17" ht="24.75" customHeight="1">
      <c r="C65" s="221"/>
      <c r="D65" s="235"/>
      <c r="E65" s="236" t="s">
        <v>132</v>
      </c>
      <c r="F65" s="231">
        <f>SUM('[1]様式２償還'!F65,'[1]様式2現物'!F65)</f>
        <v>0</v>
      </c>
      <c r="G65" s="232">
        <f>SUM('[1]様式２償還'!G65,'[1]様式2現物'!G65)</f>
        <v>0</v>
      </c>
      <c r="H65" s="226">
        <f t="shared" si="13"/>
        <v>0</v>
      </c>
      <c r="I65" s="233">
        <f>SUM('[1]様式２償還'!I65,'[1]様式2現物'!I65)</f>
        <v>0</v>
      </c>
      <c r="J65" s="232">
        <f>SUM('[1]様式２償還'!J65,'[1]様式2現物'!J65)</f>
        <v>0</v>
      </c>
      <c r="K65" s="231">
        <f>SUM('[1]様式２償還'!K65,'[1]様式2現物'!K65)</f>
        <v>0</v>
      </c>
      <c r="L65" s="231">
        <f>SUM('[1]様式２償還'!L65,'[1]様式2現物'!L65)</f>
        <v>0</v>
      </c>
      <c r="M65" s="231">
        <f>SUM('[1]様式２償還'!M65,'[1]様式2現物'!M65)</f>
        <v>0</v>
      </c>
      <c r="N65" s="232">
        <f>SUM('[1]様式２償還'!N65,'[1]様式2現物'!N65)</f>
        <v>0</v>
      </c>
      <c r="O65" s="224">
        <f t="shared" si="14"/>
        <v>0</v>
      </c>
      <c r="P65" s="228">
        <f t="shared" si="15"/>
        <v>0</v>
      </c>
      <c r="Q65" s="197"/>
    </row>
    <row r="66" spans="3:17" ht="17.25" customHeight="1">
      <c r="C66" s="221"/>
      <c r="D66" s="222" t="s">
        <v>101</v>
      </c>
      <c r="E66" s="223"/>
      <c r="F66" s="224">
        <f>F67</f>
        <v>498397</v>
      </c>
      <c r="G66" s="225">
        <f aca="true" t="shared" si="18" ref="G66:P66">G67</f>
        <v>666135</v>
      </c>
      <c r="H66" s="226">
        <f t="shared" si="18"/>
        <v>1164532</v>
      </c>
      <c r="I66" s="227">
        <f t="shared" si="18"/>
        <v>0</v>
      </c>
      <c r="J66" s="225">
        <f t="shared" si="18"/>
        <v>1402894</v>
      </c>
      <c r="K66" s="224">
        <f t="shared" si="18"/>
        <v>1399294</v>
      </c>
      <c r="L66" s="224">
        <f t="shared" si="18"/>
        <v>1458711</v>
      </c>
      <c r="M66" s="224">
        <f t="shared" si="18"/>
        <v>1022557</v>
      </c>
      <c r="N66" s="225">
        <f t="shared" si="18"/>
        <v>1284019</v>
      </c>
      <c r="O66" s="224">
        <f t="shared" si="18"/>
        <v>6567475</v>
      </c>
      <c r="P66" s="228">
        <f t="shared" si="18"/>
        <v>7732007</v>
      </c>
      <c r="Q66" s="197"/>
    </row>
    <row r="67" spans="3:17" ht="17.25" customHeight="1">
      <c r="C67" s="221"/>
      <c r="D67" s="229"/>
      <c r="E67" s="230" t="s">
        <v>133</v>
      </c>
      <c r="F67" s="231">
        <f>SUM('[1]様式２償還'!F67,'[1]様式2現物'!F67)</f>
        <v>498397</v>
      </c>
      <c r="G67" s="232">
        <f>SUM('[1]様式２償還'!G67,'[1]様式2現物'!G67)</f>
        <v>666135</v>
      </c>
      <c r="H67" s="226">
        <f t="shared" si="13"/>
        <v>1164532</v>
      </c>
      <c r="I67" s="233">
        <f>SUM('[1]様式２償還'!I67,'[1]様式2現物'!I67)</f>
        <v>0</v>
      </c>
      <c r="J67" s="232">
        <f>SUM('[1]様式２償還'!J67,'[1]様式2現物'!J67)</f>
        <v>1402894</v>
      </c>
      <c r="K67" s="231">
        <f>SUM('[1]様式２償還'!K67,'[1]様式2現物'!K67)</f>
        <v>1399294</v>
      </c>
      <c r="L67" s="231">
        <f>SUM('[1]様式２償還'!L67,'[1]様式2現物'!L67)</f>
        <v>1458711</v>
      </c>
      <c r="M67" s="231">
        <f>SUM('[1]様式２償還'!M67,'[1]様式2現物'!M67)</f>
        <v>1022557</v>
      </c>
      <c r="N67" s="232">
        <f>SUM('[1]様式２償還'!N67,'[1]様式2現物'!N67)</f>
        <v>1284019</v>
      </c>
      <c r="O67" s="224">
        <f t="shared" si="14"/>
        <v>6567475</v>
      </c>
      <c r="P67" s="228">
        <f t="shared" si="15"/>
        <v>7732007</v>
      </c>
      <c r="Q67" s="197"/>
    </row>
    <row r="68" spans="3:17" ht="17.25" customHeight="1">
      <c r="C68" s="269"/>
      <c r="D68" s="230" t="s">
        <v>139</v>
      </c>
      <c r="E68" s="234"/>
      <c r="F68" s="270">
        <f>SUM('[1]様式２償還'!F68,'[1]様式2現物'!F68)</f>
        <v>695522</v>
      </c>
      <c r="G68" s="270">
        <f>SUM('[1]様式２償還'!G68,'[1]様式2現物'!G68)</f>
        <v>1256983</v>
      </c>
      <c r="H68" s="271">
        <f t="shared" si="13"/>
        <v>1952505</v>
      </c>
      <c r="I68" s="272">
        <f>SUM('[1]様式２償還'!I68,'[1]様式2現物'!I68)</f>
        <v>0</v>
      </c>
      <c r="J68" s="270">
        <f>SUM('[1]様式２償還'!J68,'[1]様式2現物'!J68)</f>
        <v>2855348</v>
      </c>
      <c r="K68" s="273">
        <f>SUM('[1]様式２償還'!K68,'[1]様式2現物'!K68)</f>
        <v>2667622</v>
      </c>
      <c r="L68" s="273">
        <f>SUM('[1]様式２償還'!L68,'[1]様式2現物'!L68)</f>
        <v>3355602</v>
      </c>
      <c r="M68" s="273">
        <f>SUM('[1]様式２償還'!M68,'[1]様式2現物'!M68)</f>
        <v>2152066</v>
      </c>
      <c r="N68" s="270">
        <f>SUM('[1]様式２償還'!N68,'[1]様式2現物'!N68)</f>
        <v>1951319</v>
      </c>
      <c r="O68" s="274">
        <f t="shared" si="14"/>
        <v>12981957</v>
      </c>
      <c r="P68" s="275">
        <f t="shared" si="15"/>
        <v>14934462</v>
      </c>
      <c r="Q68" s="197"/>
    </row>
    <row r="69" spans="3:17" ht="17.25" customHeight="1">
      <c r="C69" s="241"/>
      <c r="D69" s="242" t="s">
        <v>134</v>
      </c>
      <c r="E69" s="243"/>
      <c r="F69" s="244">
        <f>SUM('[1]様式２償還'!F69,'[1]様式2現物'!F69)</f>
        <v>1043936</v>
      </c>
      <c r="G69" s="245">
        <f>SUM('[1]様式２償還'!G69,'[1]様式2現物'!G69)</f>
        <v>790844</v>
      </c>
      <c r="H69" s="246">
        <f t="shared" si="13"/>
        <v>1834780</v>
      </c>
      <c r="I69" s="247">
        <f>SUM('[1]様式２償還'!I69,'[1]様式2現物'!I69)</f>
        <v>0</v>
      </c>
      <c r="J69" s="245">
        <f>SUM('[1]様式２償還'!J69,'[1]様式2現物'!J69)</f>
        <v>2955250</v>
      </c>
      <c r="K69" s="244">
        <f>SUM('[1]様式２償還'!K69,'[1]様式2現物'!K69)</f>
        <v>1965788</v>
      </c>
      <c r="L69" s="244">
        <f>SUM('[1]様式２償還'!L69,'[1]様式2現物'!L69)</f>
        <v>1889900</v>
      </c>
      <c r="M69" s="244">
        <f>SUM('[1]様式２償還'!M69,'[1]様式2現物'!M69)</f>
        <v>986912</v>
      </c>
      <c r="N69" s="245">
        <f>SUM('[1]様式２償還'!N69,'[1]様式2現物'!N69)</f>
        <v>990700</v>
      </c>
      <c r="O69" s="246">
        <f t="shared" si="14"/>
        <v>8788550</v>
      </c>
      <c r="P69" s="248">
        <f t="shared" si="15"/>
        <v>10623330</v>
      </c>
      <c r="Q69" s="197"/>
    </row>
    <row r="70" spans="3:17" ht="17.25" customHeight="1">
      <c r="C70" s="214" t="s">
        <v>105</v>
      </c>
      <c r="D70" s="249"/>
      <c r="E70" s="250"/>
      <c r="F70" s="216">
        <f>SUM(F71:F78)</f>
        <v>15063</v>
      </c>
      <c r="G70" s="217">
        <f aca="true" t="shared" si="19" ref="G70:P70">SUM(G71:G78)</f>
        <v>207756</v>
      </c>
      <c r="H70" s="218">
        <f t="shared" si="19"/>
        <v>222819</v>
      </c>
      <c r="I70" s="219">
        <f t="shared" si="19"/>
        <v>0</v>
      </c>
      <c r="J70" s="217">
        <f t="shared" si="19"/>
        <v>2415785</v>
      </c>
      <c r="K70" s="216">
        <f t="shared" si="19"/>
        <v>3134797</v>
      </c>
      <c r="L70" s="216">
        <f t="shared" si="19"/>
        <v>4502190</v>
      </c>
      <c r="M70" s="216">
        <f t="shared" si="19"/>
        <v>2391817</v>
      </c>
      <c r="N70" s="217">
        <f t="shared" si="19"/>
        <v>1965521</v>
      </c>
      <c r="O70" s="216">
        <f t="shared" si="19"/>
        <v>14410110</v>
      </c>
      <c r="P70" s="220">
        <f t="shared" si="19"/>
        <v>14632929</v>
      </c>
      <c r="Q70" s="197"/>
    </row>
    <row r="71" spans="3:17" ht="17.25" customHeight="1">
      <c r="C71" s="221"/>
      <c r="D71" s="230" t="s">
        <v>106</v>
      </c>
      <c r="E71" s="234"/>
      <c r="F71" s="231">
        <f>SUM('[1]様式２償還'!F71,'[1]様式2現物'!F71)</f>
        <v>0</v>
      </c>
      <c r="G71" s="232">
        <f>SUM('[1]様式２償還'!G71,'[1]様式2現物'!G71)</f>
        <v>0</v>
      </c>
      <c r="H71" s="226">
        <f t="shared" si="13"/>
        <v>0</v>
      </c>
      <c r="I71" s="233">
        <f>SUM('[1]様式２償還'!I71,'[1]様式2現物'!I71)</f>
        <v>0</v>
      </c>
      <c r="J71" s="232">
        <f>SUM('[1]様式２償還'!J71,'[1]様式2現物'!J71)</f>
        <v>0</v>
      </c>
      <c r="K71" s="231">
        <f>SUM('[1]様式２償還'!K71,'[1]様式2現物'!K71)</f>
        <v>0</v>
      </c>
      <c r="L71" s="231">
        <f>SUM('[1]様式２償還'!L71,'[1]様式2現物'!L71)</f>
        <v>0</v>
      </c>
      <c r="M71" s="231">
        <f>SUM('[1]様式２償還'!M71,'[1]様式2現物'!M71)</f>
        <v>0</v>
      </c>
      <c r="N71" s="232">
        <f>SUM('[1]様式２償還'!N71,'[1]様式2現物'!N71)</f>
        <v>0</v>
      </c>
      <c r="O71" s="224">
        <f t="shared" si="14"/>
        <v>0</v>
      </c>
      <c r="P71" s="228">
        <f t="shared" si="15"/>
        <v>0</v>
      </c>
      <c r="Q71" s="197"/>
    </row>
    <row r="72" spans="3:17" ht="17.25" customHeight="1">
      <c r="C72" s="221"/>
      <c r="D72" s="230" t="s">
        <v>107</v>
      </c>
      <c r="E72" s="234"/>
      <c r="F72" s="231">
        <f>SUM('[1]様式２償還'!F72,'[1]様式2現物'!F72)</f>
        <v>0</v>
      </c>
      <c r="G72" s="232">
        <f>SUM('[1]様式２償還'!G72,'[1]様式2現物'!G72)</f>
        <v>0</v>
      </c>
      <c r="H72" s="226">
        <f t="shared" si="13"/>
        <v>0</v>
      </c>
      <c r="I72" s="233">
        <f>SUM('[1]様式２償還'!I72,'[1]様式2現物'!I72)</f>
        <v>0</v>
      </c>
      <c r="J72" s="232">
        <f>SUM('[1]様式２償還'!J72,'[1]様式2現物'!J72)</f>
        <v>0</v>
      </c>
      <c r="K72" s="231">
        <f>SUM('[1]様式２償還'!K72,'[1]様式2現物'!K72)</f>
        <v>0</v>
      </c>
      <c r="L72" s="231">
        <f>SUM('[1]様式２償還'!L72,'[1]様式2現物'!L72)</f>
        <v>0</v>
      </c>
      <c r="M72" s="231">
        <f>SUM('[1]様式２償還'!M72,'[1]様式2現物'!M72)</f>
        <v>0</v>
      </c>
      <c r="N72" s="232">
        <f>SUM('[1]様式２償還'!N72,'[1]様式2現物'!N72)</f>
        <v>0</v>
      </c>
      <c r="O72" s="224">
        <f t="shared" si="14"/>
        <v>0</v>
      </c>
      <c r="P72" s="228">
        <f t="shared" si="15"/>
        <v>0</v>
      </c>
      <c r="Q72" s="197"/>
    </row>
    <row r="73" spans="3:17" ht="17.25" customHeight="1">
      <c r="C73" s="221"/>
      <c r="D73" s="230" t="s">
        <v>108</v>
      </c>
      <c r="E73" s="234"/>
      <c r="F73" s="231">
        <f>SUM('[1]様式２償還'!F73,'[1]様式2現物'!F73)</f>
        <v>0</v>
      </c>
      <c r="G73" s="232">
        <f>SUM('[1]様式２償還'!G73,'[1]様式2現物'!G73)</f>
        <v>6238</v>
      </c>
      <c r="H73" s="226">
        <f t="shared" si="13"/>
        <v>6238</v>
      </c>
      <c r="I73" s="233">
        <f>SUM('[1]様式２償還'!I73,'[1]様式2現物'!I73)</f>
        <v>0</v>
      </c>
      <c r="J73" s="232">
        <f>SUM('[1]様式２償還'!J73,'[1]様式2現物'!J73)</f>
        <v>230553</v>
      </c>
      <c r="K73" s="231">
        <f>SUM('[1]様式２償還'!K73,'[1]様式2現物'!K73)</f>
        <v>360425</v>
      </c>
      <c r="L73" s="231">
        <f>SUM('[1]様式２償還'!L73,'[1]様式2現物'!L73)</f>
        <v>622132</v>
      </c>
      <c r="M73" s="231">
        <f>SUM('[1]様式２償還'!M73,'[1]様式2現物'!M73)</f>
        <v>362874</v>
      </c>
      <c r="N73" s="232">
        <f>SUM('[1]様式２償還'!N73,'[1]様式2現物'!N73)</f>
        <v>286744</v>
      </c>
      <c r="O73" s="224">
        <f t="shared" si="14"/>
        <v>1862728</v>
      </c>
      <c r="P73" s="228">
        <f t="shared" si="15"/>
        <v>1868966</v>
      </c>
      <c r="Q73" s="197"/>
    </row>
    <row r="74" spans="3:17" ht="17.25" customHeight="1">
      <c r="C74" s="221"/>
      <c r="D74" s="230" t="s">
        <v>109</v>
      </c>
      <c r="E74" s="234"/>
      <c r="F74" s="231">
        <f>SUM('[1]様式２償還'!F74,'[1]様式2現物'!F74)</f>
        <v>15063</v>
      </c>
      <c r="G74" s="232">
        <f>SUM('[1]様式２償還'!G74,'[1]様式2現物'!G74)</f>
        <v>74515</v>
      </c>
      <c r="H74" s="226">
        <f t="shared" si="13"/>
        <v>89578</v>
      </c>
      <c r="I74" s="233">
        <f>SUM('[1]様式２償還'!I74,'[1]様式2現物'!I74)</f>
        <v>0</v>
      </c>
      <c r="J74" s="232">
        <f>SUM('[1]様式２償還'!J74,'[1]様式2現物'!J74)</f>
        <v>360090</v>
      </c>
      <c r="K74" s="231">
        <f>SUM('[1]様式２償還'!K74,'[1]様式2現物'!K74)</f>
        <v>291219</v>
      </c>
      <c r="L74" s="231">
        <f>SUM('[1]様式２償還'!L74,'[1]様式2現物'!L74)</f>
        <v>411911</v>
      </c>
      <c r="M74" s="231">
        <f>SUM('[1]様式２償還'!M74,'[1]様式2現物'!M74)</f>
        <v>462581</v>
      </c>
      <c r="N74" s="232">
        <f>SUM('[1]様式２償還'!N74,'[1]様式2現物'!N74)</f>
        <v>186565</v>
      </c>
      <c r="O74" s="224">
        <f t="shared" si="14"/>
        <v>1712366</v>
      </c>
      <c r="P74" s="228">
        <f t="shared" si="15"/>
        <v>1801944</v>
      </c>
      <c r="Q74" s="197"/>
    </row>
    <row r="75" spans="3:17" ht="17.25" customHeight="1">
      <c r="C75" s="221"/>
      <c r="D75" s="230" t="s">
        <v>110</v>
      </c>
      <c r="E75" s="234"/>
      <c r="F75" s="231">
        <f>SUM('[1]様式２償還'!F75,'[1]様式2現物'!F75)</f>
        <v>0</v>
      </c>
      <c r="G75" s="232">
        <f>SUM('[1]様式２償還'!G75,'[1]様式2現物'!G75)</f>
        <v>127003</v>
      </c>
      <c r="H75" s="226">
        <f t="shared" si="13"/>
        <v>127003</v>
      </c>
      <c r="I75" s="233">
        <f>SUM('[1]様式２償還'!I75,'[1]様式2現物'!I75)</f>
        <v>0</v>
      </c>
      <c r="J75" s="232">
        <f>SUM('[1]様式２償還'!J75,'[1]様式2現物'!J75)</f>
        <v>1778338</v>
      </c>
      <c r="K75" s="231">
        <f>SUM('[1]様式２償還'!K75,'[1]様式2現物'!K75)</f>
        <v>2380816</v>
      </c>
      <c r="L75" s="231">
        <f>SUM('[1]様式２償還'!L75,'[1]様式2現物'!L75)</f>
        <v>2972310</v>
      </c>
      <c r="M75" s="231">
        <f>SUM('[1]様式２償還'!M75,'[1]様式2現物'!M75)</f>
        <v>1228116</v>
      </c>
      <c r="N75" s="232">
        <f>SUM('[1]様式２償還'!N75,'[1]様式2現物'!N75)</f>
        <v>1132009</v>
      </c>
      <c r="O75" s="224">
        <f t="shared" si="14"/>
        <v>9491589</v>
      </c>
      <c r="P75" s="228">
        <f t="shared" si="15"/>
        <v>9618592</v>
      </c>
      <c r="Q75" s="197"/>
    </row>
    <row r="76" spans="3:17" ht="17.25" customHeight="1">
      <c r="C76" s="221"/>
      <c r="D76" s="230" t="s">
        <v>111</v>
      </c>
      <c r="E76" s="234"/>
      <c r="F76" s="231">
        <f>SUM('[1]様式２償還'!F76,'[1]様式2現物'!F76)</f>
        <v>0</v>
      </c>
      <c r="G76" s="232">
        <f>SUM('[1]様式２償還'!G76,'[1]様式2現物'!G76)</f>
        <v>0</v>
      </c>
      <c r="H76" s="226">
        <f t="shared" si="13"/>
        <v>0</v>
      </c>
      <c r="I76" s="233">
        <f>SUM('[1]様式２償還'!I76,'[1]様式2現物'!I76)</f>
        <v>0</v>
      </c>
      <c r="J76" s="232">
        <f>SUM('[1]様式２償還'!J76,'[1]様式2現物'!J76)</f>
        <v>0</v>
      </c>
      <c r="K76" s="231">
        <f>SUM('[1]様式２償還'!K76,'[1]様式2現物'!K76)</f>
        <v>0</v>
      </c>
      <c r="L76" s="231">
        <f>SUM('[1]様式２償還'!L76,'[1]様式2現物'!L76)</f>
        <v>0</v>
      </c>
      <c r="M76" s="231">
        <f>SUM('[1]様式２償還'!M76,'[1]様式2現物'!M76)</f>
        <v>0</v>
      </c>
      <c r="N76" s="232">
        <f>SUM('[1]様式２償還'!N76,'[1]様式2現物'!N76)</f>
        <v>0</v>
      </c>
      <c r="O76" s="224">
        <f t="shared" si="14"/>
        <v>0</v>
      </c>
      <c r="P76" s="228">
        <f t="shared" si="15"/>
        <v>0</v>
      </c>
      <c r="Q76" s="197"/>
    </row>
    <row r="77" spans="3:17" ht="17.25" customHeight="1">
      <c r="C77" s="221"/>
      <c r="D77" s="230" t="s">
        <v>112</v>
      </c>
      <c r="E77" s="291"/>
      <c r="F77" s="231">
        <f>SUM('[1]様式２償還'!F77,'[1]様式2現物'!F77)</f>
        <v>0</v>
      </c>
      <c r="G77" s="232">
        <f>SUM('[1]様式２償還'!G77,'[1]様式2現物'!G77)</f>
        <v>0</v>
      </c>
      <c r="H77" s="226">
        <f t="shared" si="13"/>
        <v>0</v>
      </c>
      <c r="I77" s="233">
        <f>SUM('[1]様式２償還'!I77,'[1]様式2現物'!I77)</f>
        <v>0</v>
      </c>
      <c r="J77" s="232">
        <f>SUM('[1]様式２償還'!J77,'[1]様式2現物'!J77)</f>
        <v>46804</v>
      </c>
      <c r="K77" s="231">
        <f>SUM('[1]様式２償還'!K77,'[1]様式2現物'!K77)</f>
        <v>102337</v>
      </c>
      <c r="L77" s="231">
        <f>SUM('[1]様式２償還'!L77,'[1]様式2現物'!L77)</f>
        <v>495837</v>
      </c>
      <c r="M77" s="231">
        <f>SUM('[1]様式２償還'!M77,'[1]様式2現物'!M77)</f>
        <v>338246</v>
      </c>
      <c r="N77" s="232">
        <f>SUM('[1]様式２償還'!N77,'[1]様式2現物'!N77)</f>
        <v>360203</v>
      </c>
      <c r="O77" s="224">
        <f t="shared" si="14"/>
        <v>1343427</v>
      </c>
      <c r="P77" s="228">
        <f t="shared" si="15"/>
        <v>1343427</v>
      </c>
      <c r="Q77" s="197"/>
    </row>
    <row r="78" spans="3:17" ht="17.25" customHeight="1">
      <c r="C78" s="251"/>
      <c r="D78" s="252" t="s">
        <v>135</v>
      </c>
      <c r="E78" s="243"/>
      <c r="F78" s="231">
        <f>SUM('[1]様式２償還'!F78,'[1]様式2現物'!F78)</f>
        <v>0</v>
      </c>
      <c r="G78" s="232">
        <f>SUM('[1]様式２償還'!G78,'[1]様式2現物'!G78)</f>
        <v>0</v>
      </c>
      <c r="H78" s="226">
        <f>SUM(F78:G78)</f>
        <v>0</v>
      </c>
      <c r="I78" s="233">
        <f>SUM('[1]様式２償還'!I78,'[1]様式2現物'!I78)</f>
        <v>0</v>
      </c>
      <c r="J78" s="232">
        <f>SUM('[1]様式２償還'!J78,'[1]様式2現物'!J78)</f>
        <v>0</v>
      </c>
      <c r="K78" s="231">
        <f>SUM('[1]様式２償還'!K78,'[1]様式2現物'!K78)</f>
        <v>0</v>
      </c>
      <c r="L78" s="231">
        <f>SUM('[1]様式２償還'!L78,'[1]様式2現物'!L78)</f>
        <v>0</v>
      </c>
      <c r="M78" s="231">
        <f>SUM('[1]様式２償還'!M78,'[1]様式2現物'!M78)</f>
        <v>0</v>
      </c>
      <c r="N78" s="232">
        <f>SUM('[1]様式２償還'!N78,'[1]様式2現物'!N78)</f>
        <v>0</v>
      </c>
      <c r="O78" s="253">
        <f t="shared" si="14"/>
        <v>0</v>
      </c>
      <c r="P78" s="248">
        <f t="shared" si="15"/>
        <v>0</v>
      </c>
      <c r="Q78" s="197"/>
    </row>
    <row r="79" spans="3:17" ht="17.25" customHeight="1">
      <c r="C79" s="221" t="s">
        <v>136</v>
      </c>
      <c r="D79" s="223"/>
      <c r="E79" s="223"/>
      <c r="F79" s="217">
        <f>SUM(F80:F82)</f>
        <v>0</v>
      </c>
      <c r="G79" s="217">
        <f>SUM(G80:G82)</f>
        <v>0</v>
      </c>
      <c r="H79" s="218">
        <f>SUM(H80:H82)</f>
        <v>0</v>
      </c>
      <c r="I79" s="217">
        <f aca="true" t="shared" si="20" ref="I79:P79">SUM(I80:I82)</f>
        <v>0</v>
      </c>
      <c r="J79" s="217">
        <f t="shared" si="20"/>
        <v>5581874</v>
      </c>
      <c r="K79" s="216">
        <f t="shared" si="20"/>
        <v>9496776</v>
      </c>
      <c r="L79" s="216">
        <f t="shared" si="20"/>
        <v>18191556</v>
      </c>
      <c r="M79" s="216">
        <f t="shared" si="20"/>
        <v>15245269</v>
      </c>
      <c r="N79" s="217">
        <f t="shared" si="20"/>
        <v>20546174</v>
      </c>
      <c r="O79" s="216">
        <f t="shared" si="20"/>
        <v>69061649</v>
      </c>
      <c r="P79" s="220">
        <f t="shared" si="20"/>
        <v>69061649</v>
      </c>
      <c r="Q79" s="197"/>
    </row>
    <row r="80" spans="3:17" ht="17.25" customHeight="1">
      <c r="C80" s="221"/>
      <c r="D80" s="237" t="s">
        <v>31</v>
      </c>
      <c r="E80" s="237"/>
      <c r="F80" s="232">
        <f>SUM('[1]様式２償還'!F80,'[1]様式2現物'!F80)</f>
        <v>0</v>
      </c>
      <c r="G80" s="232">
        <f>SUM('[1]様式２償還'!G80,'[1]様式2現物'!G80)</f>
        <v>0</v>
      </c>
      <c r="H80" s="226">
        <f>SUM(F80:G80)</f>
        <v>0</v>
      </c>
      <c r="I80" s="232">
        <f>SUM('[1]様式２償還'!I80,'[1]様式2現物'!I80)</f>
        <v>0</v>
      </c>
      <c r="J80" s="232">
        <f>SUM('[1]様式２償還'!J80,'[1]様式2現物'!J80)</f>
        <v>1099052</v>
      </c>
      <c r="K80" s="231">
        <f>SUM('[1]様式２償還'!K80,'[1]様式2現物'!K80)</f>
        <v>3706181</v>
      </c>
      <c r="L80" s="231">
        <f>SUM('[1]様式２償還'!L80,'[1]様式2現物'!L80)</f>
        <v>10491146</v>
      </c>
      <c r="M80" s="231">
        <f>SUM('[1]様式２償還'!M80,'[1]様式2現物'!M80)</f>
        <v>9811731</v>
      </c>
      <c r="N80" s="232">
        <f>SUM('[1]様式２償還'!N80,'[1]様式2現物'!N80)</f>
        <v>11659131</v>
      </c>
      <c r="O80" s="224">
        <f t="shared" si="14"/>
        <v>36767241</v>
      </c>
      <c r="P80" s="228">
        <f t="shared" si="15"/>
        <v>36767241</v>
      </c>
      <c r="Q80" s="197"/>
    </row>
    <row r="81" spans="3:17" ht="17.25" customHeight="1">
      <c r="C81" s="221"/>
      <c r="D81" s="237" t="s">
        <v>32</v>
      </c>
      <c r="E81" s="237"/>
      <c r="F81" s="231">
        <f>SUM('[1]様式２償還'!F81,'[1]様式2現物'!F81)</f>
        <v>0</v>
      </c>
      <c r="G81" s="232">
        <f>SUM('[1]様式２償還'!G81,'[1]様式2現物'!G81)</f>
        <v>0</v>
      </c>
      <c r="H81" s="226">
        <f>SUM(F81:G81)</f>
        <v>0</v>
      </c>
      <c r="I81" s="232">
        <f>SUM('[1]様式２償還'!I81,'[1]様式2現物'!I81)</f>
        <v>0</v>
      </c>
      <c r="J81" s="232">
        <f>SUM('[1]様式２償還'!J81,'[1]様式2現物'!J81)</f>
        <v>4482822</v>
      </c>
      <c r="K81" s="231">
        <f>SUM('[1]様式２償還'!K81,'[1]様式2現物'!K81)</f>
        <v>5790595</v>
      </c>
      <c r="L81" s="231">
        <f>SUM('[1]様式２償還'!L81,'[1]様式2現物'!L81)</f>
        <v>7522681</v>
      </c>
      <c r="M81" s="231">
        <f>SUM('[1]様式２償還'!M81,'[1]様式2現物'!M81)</f>
        <v>4813368</v>
      </c>
      <c r="N81" s="232">
        <f>SUM('[1]様式２償還'!N81,'[1]様式2現物'!N81)</f>
        <v>4814201</v>
      </c>
      <c r="O81" s="224">
        <f t="shared" si="14"/>
        <v>27423667</v>
      </c>
      <c r="P81" s="228">
        <f t="shared" si="15"/>
        <v>27423667</v>
      </c>
      <c r="Q81" s="197"/>
    </row>
    <row r="82" spans="3:17" ht="17.25" customHeight="1">
      <c r="C82" s="221"/>
      <c r="D82" s="254" t="s">
        <v>113</v>
      </c>
      <c r="E82" s="254"/>
      <c r="F82" s="255">
        <f>SUM('[1]様式２償還'!F82,'[1]様式2現物'!F82)</f>
        <v>0</v>
      </c>
      <c r="G82" s="256">
        <f>SUM('[1]様式２償還'!G82,'[1]様式2現物'!G82)</f>
        <v>0</v>
      </c>
      <c r="H82" s="257">
        <f>SUM(F82:G82)</f>
        <v>0</v>
      </c>
      <c r="I82" s="258">
        <f>SUM('[1]様式２償還'!I82,'[1]様式2現物'!I82)</f>
        <v>0</v>
      </c>
      <c r="J82" s="258">
        <f>SUM('[1]様式２償還'!J82,'[1]様式2現物'!J82)</f>
        <v>0</v>
      </c>
      <c r="K82" s="259">
        <f>SUM('[1]様式２償還'!K82,'[1]様式2現物'!K82)</f>
        <v>0</v>
      </c>
      <c r="L82" s="259">
        <f>SUM('[1]様式２償還'!L82,'[1]様式2現物'!L82)</f>
        <v>177729</v>
      </c>
      <c r="M82" s="259">
        <f>SUM('[1]様式２償還'!M82,'[1]様式2現物'!M82)</f>
        <v>620170</v>
      </c>
      <c r="N82" s="258">
        <f>SUM('[1]様式２償還'!N82,'[1]様式2現物'!N82)</f>
        <v>4072842</v>
      </c>
      <c r="O82" s="260">
        <f t="shared" si="14"/>
        <v>4870741</v>
      </c>
      <c r="P82" s="261">
        <f t="shared" si="15"/>
        <v>4870741</v>
      </c>
      <c r="Q82" s="197"/>
    </row>
    <row r="83" spans="3:17" ht="17.25" customHeight="1" thickBot="1">
      <c r="C83" s="262" t="s">
        <v>137</v>
      </c>
      <c r="D83" s="263"/>
      <c r="E83" s="263"/>
      <c r="F83" s="264">
        <f>F52+F70+F79</f>
        <v>7963338</v>
      </c>
      <c r="G83" s="265">
        <f aca="true" t="shared" si="21" ref="G83:P83">G52+G70+G79</f>
        <v>11133492</v>
      </c>
      <c r="H83" s="266">
        <f t="shared" si="21"/>
        <v>19096830</v>
      </c>
      <c r="I83" s="267">
        <f t="shared" si="21"/>
        <v>0</v>
      </c>
      <c r="J83" s="265">
        <f t="shared" si="21"/>
        <v>32779079</v>
      </c>
      <c r="K83" s="264">
        <f t="shared" si="21"/>
        <v>34048401</v>
      </c>
      <c r="L83" s="264">
        <f t="shared" si="21"/>
        <v>47611131</v>
      </c>
      <c r="M83" s="264">
        <f t="shared" si="21"/>
        <v>33272315</v>
      </c>
      <c r="N83" s="265">
        <f t="shared" si="21"/>
        <v>39970019</v>
      </c>
      <c r="O83" s="264">
        <f t="shared" si="21"/>
        <v>187680945</v>
      </c>
      <c r="P83" s="268">
        <f t="shared" si="21"/>
        <v>206777775</v>
      </c>
      <c r="Q83" s="197"/>
    </row>
    <row r="84" ht="13.5">
      <c r="Q84" s="197"/>
    </row>
    <row r="85" spans="2:17" ht="13.5">
      <c r="B85" s="197" t="s">
        <v>64</v>
      </c>
      <c r="Q85" s="197"/>
    </row>
    <row r="86" ht="13.5">
      <c r="Q86" s="197"/>
    </row>
    <row r="87" spans="2:17" ht="13.5">
      <c r="B87" s="197" t="s">
        <v>96</v>
      </c>
      <c r="H87" s="198" t="s">
        <v>115</v>
      </c>
      <c r="Q87" s="197"/>
    </row>
    <row r="88" spans="3:17" ht="13.5">
      <c r="C88" s="197" t="s">
        <v>118</v>
      </c>
      <c r="H88" s="199" t="str">
        <f>H47</f>
        <v>平成２６年５月月報（報告用）</v>
      </c>
      <c r="Q88" s="197"/>
    </row>
    <row r="89" spans="3:17" ht="13.5">
      <c r="C89" s="197" t="s">
        <v>140</v>
      </c>
      <c r="Q89" s="197"/>
    </row>
    <row r="90" ht="14.25" thickBot="1">
      <c r="Q90" s="197"/>
    </row>
    <row r="91" spans="3:17" ht="17.25" customHeight="1">
      <c r="C91" s="200" t="s">
        <v>97</v>
      </c>
      <c r="D91" s="201"/>
      <c r="E91" s="201"/>
      <c r="F91" s="202" t="s">
        <v>48</v>
      </c>
      <c r="G91" s="203"/>
      <c r="H91" s="204"/>
      <c r="I91" s="205" t="s">
        <v>49</v>
      </c>
      <c r="J91" s="203"/>
      <c r="K91" s="203"/>
      <c r="L91" s="203"/>
      <c r="M91" s="203"/>
      <c r="N91" s="203"/>
      <c r="O91" s="203"/>
      <c r="P91" s="206" t="s">
        <v>46</v>
      </c>
      <c r="Q91" s="197"/>
    </row>
    <row r="92" spans="3:17" ht="17.25" customHeight="1">
      <c r="C92" s="207"/>
      <c r="D92" s="208"/>
      <c r="E92" s="208"/>
      <c r="F92" s="209" t="s">
        <v>120</v>
      </c>
      <c r="G92" s="210" t="s">
        <v>121</v>
      </c>
      <c r="H92" s="211" t="s">
        <v>44</v>
      </c>
      <c r="I92" s="212" t="s">
        <v>45</v>
      </c>
      <c r="J92" s="210" t="s">
        <v>10</v>
      </c>
      <c r="K92" s="209" t="s">
        <v>11</v>
      </c>
      <c r="L92" s="209" t="s">
        <v>12</v>
      </c>
      <c r="M92" s="209" t="s">
        <v>13</v>
      </c>
      <c r="N92" s="210" t="s">
        <v>14</v>
      </c>
      <c r="O92" s="211" t="s">
        <v>2</v>
      </c>
      <c r="P92" s="213"/>
      <c r="Q92" s="197"/>
    </row>
    <row r="93" spans="3:17" ht="17.25" customHeight="1">
      <c r="C93" s="214" t="s">
        <v>98</v>
      </c>
      <c r="D93" s="215"/>
      <c r="E93" s="215"/>
      <c r="F93" s="216">
        <f>F94+F100+F103+F107+F111+F112</f>
        <v>89633158</v>
      </c>
      <c r="G93" s="217">
        <f aca="true" t="shared" si="22" ref="G93:P93">G94+G100+G103+G107+G111+G112</f>
        <v>117883697</v>
      </c>
      <c r="H93" s="218">
        <f t="shared" si="22"/>
        <v>207516855</v>
      </c>
      <c r="I93" s="219">
        <f t="shared" si="22"/>
        <v>0</v>
      </c>
      <c r="J93" s="276">
        <f t="shared" si="22"/>
        <v>266434724</v>
      </c>
      <c r="K93" s="216">
        <f t="shared" si="22"/>
        <v>228677704</v>
      </c>
      <c r="L93" s="216">
        <f t="shared" si="22"/>
        <v>267171911</v>
      </c>
      <c r="M93" s="216">
        <f t="shared" si="22"/>
        <v>166734018</v>
      </c>
      <c r="N93" s="217">
        <f t="shared" si="22"/>
        <v>187065937</v>
      </c>
      <c r="O93" s="216">
        <f t="shared" si="22"/>
        <v>1116084294</v>
      </c>
      <c r="P93" s="220">
        <f t="shared" si="22"/>
        <v>1323601149</v>
      </c>
      <c r="Q93" s="197"/>
    </row>
    <row r="94" spans="3:17" ht="17.25" customHeight="1">
      <c r="C94" s="221"/>
      <c r="D94" s="222" t="s">
        <v>122</v>
      </c>
      <c r="E94" s="223"/>
      <c r="F94" s="224">
        <f>SUM(F95:F99)</f>
        <v>35119812</v>
      </c>
      <c r="G94" s="225">
        <f aca="true" t="shared" si="23" ref="G94:P94">SUM(G95:G99)</f>
        <v>39298326</v>
      </c>
      <c r="H94" s="226">
        <f t="shared" si="23"/>
        <v>74418138</v>
      </c>
      <c r="I94" s="227">
        <f t="shared" si="23"/>
        <v>0</v>
      </c>
      <c r="J94" s="277">
        <f t="shared" si="23"/>
        <v>91133713</v>
      </c>
      <c r="K94" s="224">
        <f t="shared" si="23"/>
        <v>75652096</v>
      </c>
      <c r="L94" s="224">
        <f t="shared" si="23"/>
        <v>91034318</v>
      </c>
      <c r="M94" s="224">
        <f t="shared" si="23"/>
        <v>70519425</v>
      </c>
      <c r="N94" s="225">
        <f t="shared" si="23"/>
        <v>102222581</v>
      </c>
      <c r="O94" s="224">
        <f t="shared" si="23"/>
        <v>430562133</v>
      </c>
      <c r="P94" s="228">
        <f t="shared" si="23"/>
        <v>504980271</v>
      </c>
      <c r="Q94" s="197"/>
    </row>
    <row r="95" spans="3:17" ht="17.25" customHeight="1">
      <c r="C95" s="221"/>
      <c r="D95" s="229"/>
      <c r="E95" s="230" t="s">
        <v>123</v>
      </c>
      <c r="F95" s="231">
        <f>SUM('[1]様式２償還'!F95,'[1]様式2現物'!F95)</f>
        <v>29224090</v>
      </c>
      <c r="G95" s="232">
        <f>SUM('[1]様式２償還'!G95,'[1]様式2現物'!G95)</f>
        <v>25706140</v>
      </c>
      <c r="H95" s="226">
        <f aca="true" t="shared" si="24" ref="H95:H120">SUM(F95:G95)</f>
        <v>54930230</v>
      </c>
      <c r="I95" s="233">
        <f>SUM('[1]様式２償還'!I95,'[1]様式2現物'!I95)</f>
        <v>0</v>
      </c>
      <c r="J95" s="278">
        <f>SUM('[1]様式２償還'!J95,'[1]様式2現物'!J95)</f>
        <v>63081359</v>
      </c>
      <c r="K95" s="231">
        <f>SUM('[1]様式２償還'!K95,'[1]様式2現物'!K95)</f>
        <v>53846451</v>
      </c>
      <c r="L95" s="231">
        <f>SUM('[1]様式２償還'!L95,'[1]様式2現物'!L95)</f>
        <v>65579762</v>
      </c>
      <c r="M95" s="231">
        <f>SUM('[1]様式２償還'!M95,'[1]様式2現物'!M95)</f>
        <v>50207344</v>
      </c>
      <c r="N95" s="232">
        <f>SUM('[1]様式２償還'!N95,'[1]様式2現物'!N95)</f>
        <v>64145122</v>
      </c>
      <c r="O95" s="224">
        <f aca="true" t="shared" si="25" ref="O95:O125">SUM(I95:N95)</f>
        <v>296860038</v>
      </c>
      <c r="P95" s="228">
        <f aca="true" t="shared" si="26" ref="P95:P125">H95+O95</f>
        <v>351790268</v>
      </c>
      <c r="Q95" s="197"/>
    </row>
    <row r="96" spans="3:17" ht="17.25" customHeight="1">
      <c r="C96" s="221"/>
      <c r="D96" s="229"/>
      <c r="E96" s="230" t="s">
        <v>124</v>
      </c>
      <c r="F96" s="231">
        <f>SUM('[1]様式２償還'!F96,'[1]様式2現物'!F96)</f>
        <v>0</v>
      </c>
      <c r="G96" s="232">
        <f>SUM('[1]様式２償還'!G96,'[1]様式2現物'!G96)</f>
        <v>9419</v>
      </c>
      <c r="H96" s="226">
        <f t="shared" si="24"/>
        <v>9419</v>
      </c>
      <c r="I96" s="233">
        <f>SUM('[1]様式２償還'!I96,'[1]様式2現物'!I96)</f>
        <v>0</v>
      </c>
      <c r="J96" s="278">
        <f>SUM('[1]様式２償還'!J96,'[1]様式2現物'!J96)</f>
        <v>234499</v>
      </c>
      <c r="K96" s="231">
        <f>SUM('[1]様式２償還'!K96,'[1]様式2現物'!K96)</f>
        <v>656031</v>
      </c>
      <c r="L96" s="231">
        <f>SUM('[1]様式２償還'!L96,'[1]様式2現物'!L96)</f>
        <v>2107409</v>
      </c>
      <c r="M96" s="231">
        <f>SUM('[1]様式２償還'!M96,'[1]様式2現物'!M96)</f>
        <v>2871162</v>
      </c>
      <c r="N96" s="232">
        <f>SUM('[1]様式２償還'!N96,'[1]様式2現物'!N96)</f>
        <v>10995460</v>
      </c>
      <c r="O96" s="224">
        <f t="shared" si="25"/>
        <v>16864561</v>
      </c>
      <c r="P96" s="228">
        <f t="shared" si="26"/>
        <v>16873980</v>
      </c>
      <c r="Q96" s="197"/>
    </row>
    <row r="97" spans="3:17" ht="17.25" customHeight="1">
      <c r="C97" s="221"/>
      <c r="D97" s="229"/>
      <c r="E97" s="230" t="s">
        <v>125</v>
      </c>
      <c r="F97" s="231">
        <f>SUM('[1]様式２償還'!F97,'[1]様式2現物'!F97)</f>
        <v>4103675</v>
      </c>
      <c r="G97" s="232">
        <f>SUM('[1]様式２償還'!G97,'[1]様式2現物'!G97)</f>
        <v>11371979</v>
      </c>
      <c r="H97" s="226">
        <f t="shared" si="24"/>
        <v>15475654</v>
      </c>
      <c r="I97" s="233">
        <f>SUM('[1]様式２償還'!I97,'[1]様式2現物'!I97)</f>
        <v>0</v>
      </c>
      <c r="J97" s="278">
        <f>SUM('[1]様式２償還'!J97,'[1]様式2現物'!J97)</f>
        <v>21847583</v>
      </c>
      <c r="K97" s="231">
        <f>SUM('[1]様式２償還'!K97,'[1]様式2現物'!K97)</f>
        <v>15468153</v>
      </c>
      <c r="L97" s="231">
        <f>SUM('[1]様式２償還'!L97,'[1]様式2現物'!L97)</f>
        <v>17109213</v>
      </c>
      <c r="M97" s="231">
        <f>SUM('[1]様式２償還'!M97,'[1]様式2現物'!M97)</f>
        <v>13449497</v>
      </c>
      <c r="N97" s="232">
        <f>SUM('[1]様式２償還'!N97,'[1]様式2現物'!N97)</f>
        <v>21998600</v>
      </c>
      <c r="O97" s="224">
        <f t="shared" si="25"/>
        <v>89873046</v>
      </c>
      <c r="P97" s="228">
        <f t="shared" si="26"/>
        <v>105348700</v>
      </c>
      <c r="Q97" s="197"/>
    </row>
    <row r="98" spans="3:17" ht="17.25" customHeight="1">
      <c r="C98" s="221"/>
      <c r="D98" s="229"/>
      <c r="E98" s="230" t="s">
        <v>126</v>
      </c>
      <c r="F98" s="231">
        <f>SUM('[1]様式２償還'!F98,'[1]様式2現物'!F98)</f>
        <v>290527</v>
      </c>
      <c r="G98" s="232">
        <f>SUM('[1]様式２償還'!G98,'[1]様式2現物'!G98)</f>
        <v>288408</v>
      </c>
      <c r="H98" s="226">
        <f t="shared" si="24"/>
        <v>578935</v>
      </c>
      <c r="I98" s="233">
        <f>SUM('[1]様式２償還'!I98,'[1]様式2現物'!I98)</f>
        <v>0</v>
      </c>
      <c r="J98" s="278">
        <f>SUM('[1]様式２償還'!J98,'[1]様式2現物'!J98)</f>
        <v>1141962</v>
      </c>
      <c r="K98" s="231">
        <f>SUM('[1]様式２償還'!K98,'[1]様式2現物'!K98)</f>
        <v>1095741</v>
      </c>
      <c r="L98" s="231">
        <f>SUM('[1]様式２償還'!L98,'[1]様式2現物'!L98)</f>
        <v>914124</v>
      </c>
      <c r="M98" s="231">
        <f>SUM('[1]様式２償還'!M98,'[1]様式2現物'!M98)</f>
        <v>694602</v>
      </c>
      <c r="N98" s="232">
        <f>SUM('[1]様式２償還'!N98,'[1]様式2現物'!N98)</f>
        <v>743189</v>
      </c>
      <c r="O98" s="224">
        <f t="shared" si="25"/>
        <v>4589618</v>
      </c>
      <c r="P98" s="228">
        <f t="shared" si="26"/>
        <v>5168553</v>
      </c>
      <c r="Q98" s="197"/>
    </row>
    <row r="99" spans="3:17" ht="17.25" customHeight="1">
      <c r="C99" s="221"/>
      <c r="D99" s="229"/>
      <c r="E99" s="230" t="s">
        <v>127</v>
      </c>
      <c r="F99" s="231">
        <f>SUM('[1]様式２償還'!F99,'[1]様式2現物'!F99)</f>
        <v>1501520</v>
      </c>
      <c r="G99" s="232">
        <f>SUM('[1]様式２償還'!G99,'[1]様式2現物'!G99)</f>
        <v>1922380</v>
      </c>
      <c r="H99" s="226">
        <f t="shared" si="24"/>
        <v>3423900</v>
      </c>
      <c r="I99" s="233">
        <f>SUM('[1]様式２償還'!I99,'[1]様式2現物'!I99)</f>
        <v>0</v>
      </c>
      <c r="J99" s="278">
        <f>SUM('[1]様式２償還'!J99,'[1]様式2現物'!J99)</f>
        <v>4828310</v>
      </c>
      <c r="K99" s="231">
        <f>SUM('[1]様式２償還'!K99,'[1]様式2現物'!K99)</f>
        <v>4585720</v>
      </c>
      <c r="L99" s="231">
        <f>SUM('[1]様式２償還'!L99,'[1]様式2現物'!L99)</f>
        <v>5323810</v>
      </c>
      <c r="M99" s="231">
        <f>SUM('[1]様式２償還'!M99,'[1]様式2現物'!M99)</f>
        <v>3296820</v>
      </c>
      <c r="N99" s="232">
        <f>SUM('[1]様式２償還'!N99,'[1]様式2現物'!N99)</f>
        <v>4340210</v>
      </c>
      <c r="O99" s="224">
        <f t="shared" si="25"/>
        <v>22374870</v>
      </c>
      <c r="P99" s="228">
        <f t="shared" si="26"/>
        <v>25798770</v>
      </c>
      <c r="Q99" s="197"/>
    </row>
    <row r="100" spans="3:17" ht="17.25" customHeight="1">
      <c r="C100" s="221"/>
      <c r="D100" s="222" t="s">
        <v>99</v>
      </c>
      <c r="E100" s="234"/>
      <c r="F100" s="224">
        <f>SUM(F101:F102)</f>
        <v>25805430</v>
      </c>
      <c r="G100" s="225">
        <f aca="true" t="shared" si="27" ref="G100:O100">SUM(G101:G102)</f>
        <v>46751340</v>
      </c>
      <c r="H100" s="226">
        <f t="shared" si="27"/>
        <v>72556770</v>
      </c>
      <c r="I100" s="227">
        <f t="shared" si="27"/>
        <v>0</v>
      </c>
      <c r="J100" s="277">
        <f t="shared" si="27"/>
        <v>88404169</v>
      </c>
      <c r="K100" s="224">
        <f t="shared" si="27"/>
        <v>75634205</v>
      </c>
      <c r="L100" s="224">
        <f t="shared" si="27"/>
        <v>79743120</v>
      </c>
      <c r="M100" s="224">
        <f t="shared" si="27"/>
        <v>37615234</v>
      </c>
      <c r="N100" s="225">
        <f t="shared" si="27"/>
        <v>29659605</v>
      </c>
      <c r="O100" s="224">
        <f t="shared" si="27"/>
        <v>311056333</v>
      </c>
      <c r="P100" s="228">
        <f>SUM(P101:P102)</f>
        <v>383613103</v>
      </c>
      <c r="Q100" s="197"/>
    </row>
    <row r="101" spans="3:17" ht="17.25" customHeight="1">
      <c r="C101" s="221"/>
      <c r="D101" s="229"/>
      <c r="E101" s="235" t="s">
        <v>128</v>
      </c>
      <c r="F101" s="231">
        <f>SUM('[1]様式２償還'!F101,'[1]様式2現物'!F101)</f>
        <v>21662875</v>
      </c>
      <c r="G101" s="232">
        <f>SUM('[1]様式２償還'!G101,'[1]様式2現物'!G101)</f>
        <v>38074091</v>
      </c>
      <c r="H101" s="226">
        <f t="shared" si="24"/>
        <v>59736966</v>
      </c>
      <c r="I101" s="233">
        <f>SUM('[1]様式２償還'!I101,'[1]様式2現物'!I101)</f>
        <v>0</v>
      </c>
      <c r="J101" s="278">
        <f>SUM('[1]様式２償還'!J101,'[1]様式2現物'!J101)</f>
        <v>73367217</v>
      </c>
      <c r="K101" s="231">
        <f>SUM('[1]様式２償還'!K101,'[1]様式2現物'!K101)</f>
        <v>61796547</v>
      </c>
      <c r="L101" s="231">
        <f>SUM('[1]様式２償還'!L101,'[1]様式2現物'!L101)</f>
        <v>65277344</v>
      </c>
      <c r="M101" s="231">
        <f>SUM('[1]様式２償還'!M101,'[1]様式2現物'!M101)</f>
        <v>31083792</v>
      </c>
      <c r="N101" s="232">
        <f>SUM('[1]様式２償還'!N101,'[1]様式2現物'!N101)</f>
        <v>26196268</v>
      </c>
      <c r="O101" s="224">
        <f t="shared" si="25"/>
        <v>257721168</v>
      </c>
      <c r="P101" s="228">
        <f t="shared" si="26"/>
        <v>317458134</v>
      </c>
      <c r="Q101" s="197"/>
    </row>
    <row r="102" spans="3:17" ht="17.25" customHeight="1">
      <c r="C102" s="221"/>
      <c r="D102" s="229"/>
      <c r="E102" s="235" t="s">
        <v>129</v>
      </c>
      <c r="F102" s="231">
        <f>SUM('[1]様式２償還'!F102,'[1]様式2現物'!F102)</f>
        <v>4142555</v>
      </c>
      <c r="G102" s="232">
        <f>SUM('[1]様式２償還'!G102,'[1]様式2現物'!G102)</f>
        <v>8677249</v>
      </c>
      <c r="H102" s="226">
        <f t="shared" si="24"/>
        <v>12819804</v>
      </c>
      <c r="I102" s="233">
        <f>SUM('[1]様式２償還'!I102,'[1]様式2現物'!I102)</f>
        <v>0</v>
      </c>
      <c r="J102" s="278">
        <f>SUM('[1]様式２償還'!J102,'[1]様式2現物'!J102)</f>
        <v>15036952</v>
      </c>
      <c r="K102" s="231">
        <f>SUM('[1]様式２償還'!K102,'[1]様式2現物'!K102)</f>
        <v>13837658</v>
      </c>
      <c r="L102" s="231">
        <f>SUM('[1]様式２償還'!L102,'[1]様式2現物'!L102)</f>
        <v>14465776</v>
      </c>
      <c r="M102" s="231">
        <f>SUM('[1]様式２償還'!M102,'[1]様式2現物'!M102)</f>
        <v>6531442</v>
      </c>
      <c r="N102" s="232">
        <f>SUM('[1]様式２償還'!N102,'[1]様式2現物'!N102)</f>
        <v>3463337</v>
      </c>
      <c r="O102" s="224">
        <f t="shared" si="25"/>
        <v>53335165</v>
      </c>
      <c r="P102" s="228">
        <f t="shared" si="26"/>
        <v>66154969</v>
      </c>
      <c r="Q102" s="197"/>
    </row>
    <row r="103" spans="3:17" ht="17.25" customHeight="1">
      <c r="C103" s="221"/>
      <c r="D103" s="222" t="s">
        <v>100</v>
      </c>
      <c r="E103" s="223"/>
      <c r="F103" s="224">
        <f>SUM(F104:F106)</f>
        <v>108898</v>
      </c>
      <c r="G103" s="225">
        <f aca="true" t="shared" si="28" ref="G103:P103">SUM(G104:G106)</f>
        <v>1454546</v>
      </c>
      <c r="H103" s="226">
        <f t="shared" si="28"/>
        <v>1563444</v>
      </c>
      <c r="I103" s="227">
        <f t="shared" si="28"/>
        <v>0</v>
      </c>
      <c r="J103" s="277">
        <f t="shared" si="28"/>
        <v>7696452</v>
      </c>
      <c r="K103" s="224">
        <f t="shared" si="28"/>
        <v>12463352</v>
      </c>
      <c r="L103" s="224">
        <f t="shared" si="28"/>
        <v>23064203</v>
      </c>
      <c r="M103" s="224">
        <f t="shared" si="28"/>
        <v>14369945</v>
      </c>
      <c r="N103" s="225">
        <f t="shared" si="28"/>
        <v>9791744</v>
      </c>
      <c r="O103" s="224">
        <f t="shared" si="28"/>
        <v>67385696</v>
      </c>
      <c r="P103" s="228">
        <f t="shared" si="28"/>
        <v>68949140</v>
      </c>
      <c r="Q103" s="197"/>
    </row>
    <row r="104" spans="3:17" ht="17.25" customHeight="1">
      <c r="C104" s="221"/>
      <c r="D104" s="229"/>
      <c r="E104" s="230" t="s">
        <v>130</v>
      </c>
      <c r="F104" s="231">
        <f>SUM('[1]様式２償還'!F104,'[1]様式2現物'!F104)</f>
        <v>79471</v>
      </c>
      <c r="G104" s="232">
        <f>SUM('[1]様式２償還'!G104,'[1]様式2現物'!G104)</f>
        <v>1108084</v>
      </c>
      <c r="H104" s="226">
        <f t="shared" si="24"/>
        <v>1187555</v>
      </c>
      <c r="I104" s="233">
        <f>SUM('[1]様式２償還'!I104,'[1]様式2現物'!I104)</f>
        <v>0</v>
      </c>
      <c r="J104" s="278">
        <f>SUM('[1]様式２償還'!J104,'[1]様式2現物'!J104)</f>
        <v>6188653</v>
      </c>
      <c r="K104" s="231">
        <f>SUM('[1]様式２償還'!K104,'[1]様式2現物'!K104)</f>
        <v>10631640</v>
      </c>
      <c r="L104" s="231">
        <f>SUM('[1]様式２償還'!L104,'[1]様式2現物'!L104)</f>
        <v>19760736</v>
      </c>
      <c r="M104" s="231">
        <f>SUM('[1]様式２償還'!M104,'[1]様式2現物'!M104)</f>
        <v>11647784</v>
      </c>
      <c r="N104" s="232">
        <f>SUM('[1]様式２償還'!N104,'[1]様式2現物'!N104)</f>
        <v>8120241</v>
      </c>
      <c r="O104" s="224">
        <f t="shared" si="25"/>
        <v>56349054</v>
      </c>
      <c r="P104" s="228">
        <f t="shared" si="26"/>
        <v>57536609</v>
      </c>
      <c r="Q104" s="197"/>
    </row>
    <row r="105" spans="3:17" ht="24.75" customHeight="1">
      <c r="C105" s="221"/>
      <c r="D105" s="229"/>
      <c r="E105" s="236" t="s">
        <v>131</v>
      </c>
      <c r="F105" s="231">
        <f>SUM('[1]様式２償還'!F105,'[1]様式2現物'!F105)</f>
        <v>29427</v>
      </c>
      <c r="G105" s="232">
        <f>SUM('[1]様式２償還'!G105,'[1]様式2現物'!G105)</f>
        <v>346462</v>
      </c>
      <c r="H105" s="226">
        <f t="shared" si="24"/>
        <v>375889</v>
      </c>
      <c r="I105" s="233">
        <f>SUM('[1]様式２償還'!I105,'[1]様式2現物'!I105)</f>
        <v>0</v>
      </c>
      <c r="J105" s="278">
        <f>SUM('[1]様式２償還'!J105,'[1]様式2現物'!J105)</f>
        <v>1507799</v>
      </c>
      <c r="K105" s="231">
        <f>SUM('[1]様式２償還'!K105,'[1]様式2現物'!K105)</f>
        <v>1831712</v>
      </c>
      <c r="L105" s="231">
        <f>SUM('[1]様式２償還'!L105,'[1]様式2現物'!L105)</f>
        <v>3303467</v>
      </c>
      <c r="M105" s="231">
        <f>SUM('[1]様式２償還'!M105,'[1]様式2現物'!M105)</f>
        <v>2722161</v>
      </c>
      <c r="N105" s="232">
        <f>SUM('[1]様式２償還'!N105,'[1]様式2現物'!N105)</f>
        <v>1671503</v>
      </c>
      <c r="O105" s="224">
        <f t="shared" si="25"/>
        <v>11036642</v>
      </c>
      <c r="P105" s="228">
        <f t="shared" si="26"/>
        <v>11412531</v>
      </c>
      <c r="Q105" s="197"/>
    </row>
    <row r="106" spans="3:17" ht="24.75" customHeight="1">
      <c r="C106" s="221"/>
      <c r="D106" s="235"/>
      <c r="E106" s="236" t="s">
        <v>132</v>
      </c>
      <c r="F106" s="231">
        <f>SUM('[1]様式２償還'!F106,'[1]様式2現物'!F106)</f>
        <v>0</v>
      </c>
      <c r="G106" s="232">
        <f>SUM('[1]様式２償還'!G106,'[1]様式2現物'!G106)</f>
        <v>0</v>
      </c>
      <c r="H106" s="226">
        <f t="shared" si="24"/>
        <v>0</v>
      </c>
      <c r="I106" s="233">
        <f>SUM('[1]様式２償還'!I106,'[1]様式2現物'!I106)</f>
        <v>0</v>
      </c>
      <c r="J106" s="278">
        <f>SUM('[1]様式２償還'!J106,'[1]様式2現物'!J106)</f>
        <v>0</v>
      </c>
      <c r="K106" s="231">
        <f>SUM('[1]様式２償還'!K106,'[1]様式2現物'!K106)</f>
        <v>0</v>
      </c>
      <c r="L106" s="231">
        <f>SUM('[1]様式２償還'!L106,'[1]様式2現物'!L106)</f>
        <v>0</v>
      </c>
      <c r="M106" s="231">
        <f>SUM('[1]様式２償還'!M106,'[1]様式2現物'!M106)</f>
        <v>0</v>
      </c>
      <c r="N106" s="232">
        <f>SUM('[1]様式２償還'!N106,'[1]様式2現物'!N106)</f>
        <v>0</v>
      </c>
      <c r="O106" s="224">
        <f t="shared" si="25"/>
        <v>0</v>
      </c>
      <c r="P106" s="228">
        <f t="shared" si="26"/>
        <v>0</v>
      </c>
      <c r="Q106" s="197"/>
    </row>
    <row r="107" spans="3:17" ht="17.25" customHeight="1">
      <c r="C107" s="221"/>
      <c r="D107" s="222" t="s">
        <v>101</v>
      </c>
      <c r="E107" s="223"/>
      <c r="F107" s="224">
        <f>SUM(F108:F110)</f>
        <v>9983932</v>
      </c>
      <c r="G107" s="225">
        <f aca="true" t="shared" si="29" ref="G107:P107">SUM(G108:G110)</f>
        <v>8586009</v>
      </c>
      <c r="H107" s="226">
        <f t="shared" si="29"/>
        <v>18569941</v>
      </c>
      <c r="I107" s="227">
        <f t="shared" si="29"/>
        <v>0</v>
      </c>
      <c r="J107" s="225">
        <f t="shared" si="29"/>
        <v>17206519</v>
      </c>
      <c r="K107" s="224">
        <f t="shared" si="29"/>
        <v>15650928</v>
      </c>
      <c r="L107" s="224">
        <f t="shared" si="29"/>
        <v>17577644</v>
      </c>
      <c r="M107" s="224">
        <f t="shared" si="29"/>
        <v>10937937</v>
      </c>
      <c r="N107" s="225">
        <f t="shared" si="29"/>
        <v>14159064</v>
      </c>
      <c r="O107" s="224">
        <f t="shared" si="29"/>
        <v>75532092</v>
      </c>
      <c r="P107" s="228">
        <f t="shared" si="29"/>
        <v>94102033</v>
      </c>
      <c r="Q107" s="197"/>
    </row>
    <row r="108" spans="3:17" ht="17.25" customHeight="1">
      <c r="C108" s="221"/>
      <c r="D108" s="229"/>
      <c r="E108" s="237" t="s">
        <v>133</v>
      </c>
      <c r="F108" s="231">
        <f>SUM('[1]様式２償還'!F108,'[1]様式2現物'!F108)</f>
        <v>4983970</v>
      </c>
      <c r="G108" s="232">
        <f>SUM('[1]様式２償還'!G108,'[1]様式2現物'!G108)</f>
        <v>6661350</v>
      </c>
      <c r="H108" s="226">
        <f t="shared" si="24"/>
        <v>11645320</v>
      </c>
      <c r="I108" s="233">
        <f>SUM('[1]様式２償還'!I108,'[1]様式2現物'!I108)</f>
        <v>0</v>
      </c>
      <c r="J108" s="232">
        <f>SUM('[1]様式２償還'!J108,'[1]様式2現物'!J108)</f>
        <v>14028940</v>
      </c>
      <c r="K108" s="231">
        <f>SUM('[1]様式２償還'!K108,'[1]様式2現物'!K108)</f>
        <v>13992940</v>
      </c>
      <c r="L108" s="231">
        <f>SUM('[1]様式２償還'!L108,'[1]様式2現物'!L108)</f>
        <v>14587110</v>
      </c>
      <c r="M108" s="231">
        <f>SUM('[1]様式２償還'!M108,'[1]様式2現物'!M108)</f>
        <v>10225570</v>
      </c>
      <c r="N108" s="232">
        <f>SUM('[1]様式２償還'!N108,'[1]様式2現物'!N108)</f>
        <v>12840190</v>
      </c>
      <c r="O108" s="224">
        <f t="shared" si="25"/>
        <v>65674750</v>
      </c>
      <c r="P108" s="228">
        <f t="shared" si="26"/>
        <v>77320070</v>
      </c>
      <c r="Q108" s="197"/>
    </row>
    <row r="109" spans="3:17" ht="17.25" customHeight="1">
      <c r="C109" s="221"/>
      <c r="D109" s="238"/>
      <c r="E109" s="235" t="s">
        <v>102</v>
      </c>
      <c r="F109" s="231">
        <f>SUM('[1]様式２償還'!F109,'[1]様式2現物'!F109)</f>
        <v>705602</v>
      </c>
      <c r="G109" s="232">
        <f>SUM('[1]様式２償還'!G109,'[1]様式2現物'!G109)</f>
        <v>612837</v>
      </c>
      <c r="H109" s="226">
        <f t="shared" si="24"/>
        <v>1318439</v>
      </c>
      <c r="I109" s="233">
        <f>SUM('[1]様式２償還'!I109,'[1]様式2現物'!I109)</f>
        <v>0</v>
      </c>
      <c r="J109" s="232">
        <f>SUM('[1]様式２償還'!J109,'[1]様式2現物'!J109)</f>
        <v>906980</v>
      </c>
      <c r="K109" s="231">
        <f>SUM('[1]様式２償還'!K109,'[1]様式2現物'!K109)</f>
        <v>570300</v>
      </c>
      <c r="L109" s="231">
        <f>SUM('[1]様式２償還'!L109,'[1]様式2現物'!L109)</f>
        <v>746580</v>
      </c>
      <c r="M109" s="231">
        <f>SUM('[1]様式２償還'!M109,'[1]様式2現物'!M109)</f>
        <v>402367</v>
      </c>
      <c r="N109" s="232">
        <f>SUM('[1]様式２償還'!N109,'[1]様式2現物'!N109)</f>
        <v>347874</v>
      </c>
      <c r="O109" s="224">
        <f t="shared" si="25"/>
        <v>2974101</v>
      </c>
      <c r="P109" s="228">
        <f t="shared" si="26"/>
        <v>4292540</v>
      </c>
      <c r="Q109" s="197"/>
    </row>
    <row r="110" spans="3:17" ht="17.25" customHeight="1">
      <c r="C110" s="221"/>
      <c r="D110" s="239"/>
      <c r="E110" s="230" t="s">
        <v>103</v>
      </c>
      <c r="F110" s="231">
        <f>SUM('[1]様式２償還'!F110,'[1]様式2現物'!F110)</f>
        <v>4294360</v>
      </c>
      <c r="G110" s="232">
        <f>SUM('[1]様式２償還'!G110,'[1]様式2現物'!G110)</f>
        <v>1311822</v>
      </c>
      <c r="H110" s="226">
        <f t="shared" si="24"/>
        <v>5606182</v>
      </c>
      <c r="I110" s="233">
        <f>SUM('[1]様式２償還'!I110,'[1]様式2現物'!I110)</f>
        <v>0</v>
      </c>
      <c r="J110" s="232">
        <f>SUM('[1]様式２償還'!J110,'[1]様式2現物'!J110)</f>
        <v>2270599</v>
      </c>
      <c r="K110" s="231">
        <f>SUM('[1]様式２償還'!K110,'[1]様式2現物'!K110)</f>
        <v>1087688</v>
      </c>
      <c r="L110" s="231">
        <f>SUM('[1]様式２償還'!L110,'[1]様式2現物'!L110)</f>
        <v>2243954</v>
      </c>
      <c r="M110" s="231">
        <f>SUM('[1]様式２償還'!M110,'[1]様式2現物'!M110)</f>
        <v>310000</v>
      </c>
      <c r="N110" s="232">
        <f>SUM('[1]様式２償還'!N110,'[1]様式2現物'!N110)</f>
        <v>971000</v>
      </c>
      <c r="O110" s="224">
        <f t="shared" si="25"/>
        <v>6883241</v>
      </c>
      <c r="P110" s="228">
        <f t="shared" si="26"/>
        <v>12489423</v>
      </c>
      <c r="Q110" s="197"/>
    </row>
    <row r="111" spans="3:17" ht="17.25" customHeight="1">
      <c r="C111" s="221"/>
      <c r="D111" s="229" t="s">
        <v>104</v>
      </c>
      <c r="E111" s="240"/>
      <c r="F111" s="231">
        <f>SUM('[1]様式２償還'!F111,'[1]様式2現物'!F111)</f>
        <v>7299968</v>
      </c>
      <c r="G111" s="232">
        <f>SUM('[1]様式２償還'!G111,'[1]様式2現物'!G111)</f>
        <v>13221280</v>
      </c>
      <c r="H111" s="226">
        <f t="shared" si="24"/>
        <v>20521248</v>
      </c>
      <c r="I111" s="233">
        <f>SUM('[1]様式２償還'!I111,'[1]様式2現物'!I111)</f>
        <v>0</v>
      </c>
      <c r="J111" s="232">
        <f>SUM('[1]様式２償還'!J111,'[1]様式2現物'!J111)</f>
        <v>29988955</v>
      </c>
      <c r="K111" s="231">
        <f>SUM('[1]様式２償還'!K111,'[1]様式2現物'!K111)</f>
        <v>27997629</v>
      </c>
      <c r="L111" s="231">
        <f>SUM('[1]様式２償還'!L111,'[1]様式2現物'!L111)</f>
        <v>35293875</v>
      </c>
      <c r="M111" s="231">
        <f>SUM('[1]様式２償還'!M111,'[1]様式2現物'!M111)</f>
        <v>22605337</v>
      </c>
      <c r="N111" s="232">
        <f>SUM('[1]様式２償還'!N111,'[1]様式2現物'!N111)</f>
        <v>20507437</v>
      </c>
      <c r="O111" s="224">
        <f t="shared" si="25"/>
        <v>136393233</v>
      </c>
      <c r="P111" s="228">
        <f t="shared" si="26"/>
        <v>156914481</v>
      </c>
      <c r="Q111" s="197"/>
    </row>
    <row r="112" spans="3:17" ht="17.25" customHeight="1">
      <c r="C112" s="241"/>
      <c r="D112" s="242" t="s">
        <v>134</v>
      </c>
      <c r="E112" s="243"/>
      <c r="F112" s="244">
        <f>SUM('[1]様式２償還'!F112,'[1]様式2現物'!F112)</f>
        <v>11315118</v>
      </c>
      <c r="G112" s="245">
        <f>SUM('[1]様式２償還'!G112,'[1]様式2現物'!G112)</f>
        <v>8572196</v>
      </c>
      <c r="H112" s="246">
        <f t="shared" si="24"/>
        <v>19887314</v>
      </c>
      <c r="I112" s="247">
        <f>SUM('[1]様式２償還'!I112,'[1]様式2現物'!I112)</f>
        <v>0</v>
      </c>
      <c r="J112" s="245">
        <f>SUM('[1]様式２償還'!J112,'[1]様式2現物'!J112)</f>
        <v>32004916</v>
      </c>
      <c r="K112" s="244">
        <f>SUM('[1]様式２償還'!K112,'[1]様式2現物'!K112)</f>
        <v>21279494</v>
      </c>
      <c r="L112" s="244">
        <f>SUM('[1]様式２償還'!L112,'[1]様式2現物'!L112)</f>
        <v>20458751</v>
      </c>
      <c r="M112" s="244">
        <f>SUM('[1]様式２償還'!M112,'[1]様式2現物'!M112)</f>
        <v>10686140</v>
      </c>
      <c r="N112" s="245">
        <f>SUM('[1]様式２償還'!N112,'[1]様式2現物'!N112)</f>
        <v>10725506</v>
      </c>
      <c r="O112" s="246">
        <f t="shared" si="25"/>
        <v>95154807</v>
      </c>
      <c r="P112" s="248">
        <f t="shared" si="26"/>
        <v>115042121</v>
      </c>
      <c r="Q112" s="197"/>
    </row>
    <row r="113" spans="3:17" ht="17.25" customHeight="1">
      <c r="C113" s="214" t="s">
        <v>105</v>
      </c>
      <c r="D113" s="249"/>
      <c r="E113" s="250"/>
      <c r="F113" s="216">
        <f>SUM(F114:F121)</f>
        <v>160569</v>
      </c>
      <c r="G113" s="217">
        <f aca="true" t="shared" si="30" ref="G113:P113">SUM(G114:G121)</f>
        <v>2197064</v>
      </c>
      <c r="H113" s="218">
        <f t="shared" si="30"/>
        <v>2357633</v>
      </c>
      <c r="I113" s="219">
        <f t="shared" si="30"/>
        <v>0</v>
      </c>
      <c r="J113" s="276">
        <f t="shared" si="30"/>
        <v>25525711</v>
      </c>
      <c r="K113" s="216">
        <f t="shared" si="30"/>
        <v>33079904</v>
      </c>
      <c r="L113" s="216">
        <f t="shared" si="30"/>
        <v>47545774</v>
      </c>
      <c r="M113" s="216">
        <f t="shared" si="30"/>
        <v>25281889</v>
      </c>
      <c r="N113" s="217">
        <f t="shared" si="30"/>
        <v>20750560</v>
      </c>
      <c r="O113" s="216">
        <f t="shared" si="30"/>
        <v>152183838</v>
      </c>
      <c r="P113" s="220">
        <f t="shared" si="30"/>
        <v>154541471</v>
      </c>
      <c r="Q113" s="197"/>
    </row>
    <row r="114" spans="3:17" ht="17.25" customHeight="1">
      <c r="C114" s="221"/>
      <c r="D114" s="230" t="s">
        <v>106</v>
      </c>
      <c r="E114" s="234"/>
      <c r="F114" s="231">
        <f>SUM('[1]様式２償還'!F114,'[1]様式2現物'!F114)</f>
        <v>0</v>
      </c>
      <c r="G114" s="232">
        <f>SUM('[1]様式２償還'!G114,'[1]様式2現物'!G114)</f>
        <v>0</v>
      </c>
      <c r="H114" s="226">
        <f t="shared" si="24"/>
        <v>0</v>
      </c>
      <c r="I114" s="233">
        <f>SUM('[1]様式２償還'!I114,'[1]様式2現物'!I114)</f>
        <v>0</v>
      </c>
      <c r="J114" s="278">
        <f>SUM('[1]様式２償還'!J114,'[1]様式2現物'!J114)</f>
        <v>0</v>
      </c>
      <c r="K114" s="231">
        <f>SUM('[1]様式２償還'!K114,'[1]様式2現物'!K114)</f>
        <v>0</v>
      </c>
      <c r="L114" s="231">
        <f>SUM('[1]様式２償還'!L114,'[1]様式2現物'!L114)</f>
        <v>0</v>
      </c>
      <c r="M114" s="231">
        <f>SUM('[1]様式２償還'!M114,'[1]様式2現物'!M114)</f>
        <v>0</v>
      </c>
      <c r="N114" s="232">
        <f>SUM('[1]様式２償還'!N114,'[1]様式2現物'!N114)</f>
        <v>0</v>
      </c>
      <c r="O114" s="224">
        <f>SUM(I114:N114)</f>
        <v>0</v>
      </c>
      <c r="P114" s="228">
        <f t="shared" si="26"/>
        <v>0</v>
      </c>
      <c r="Q114" s="197"/>
    </row>
    <row r="115" spans="3:17" ht="17.25" customHeight="1">
      <c r="C115" s="221"/>
      <c r="D115" s="230" t="s">
        <v>107</v>
      </c>
      <c r="E115" s="234"/>
      <c r="F115" s="231">
        <f>SUM('[1]様式２償還'!F115,'[1]様式2現物'!F115)</f>
        <v>0</v>
      </c>
      <c r="G115" s="232">
        <f>SUM('[1]様式２償還'!G115,'[1]様式2現物'!G115)</f>
        <v>0</v>
      </c>
      <c r="H115" s="226">
        <f t="shared" si="24"/>
        <v>0</v>
      </c>
      <c r="I115" s="233">
        <f>SUM('[1]様式２償還'!I115,'[1]様式2現物'!I115)</f>
        <v>0</v>
      </c>
      <c r="J115" s="278">
        <f>SUM('[1]様式２償還'!J115,'[1]様式2現物'!J115)</f>
        <v>0</v>
      </c>
      <c r="K115" s="231">
        <f>SUM('[1]様式２償還'!K115,'[1]様式2現物'!K115)</f>
        <v>0</v>
      </c>
      <c r="L115" s="231">
        <f>SUM('[1]様式２償還'!L115,'[1]様式2現物'!L115)</f>
        <v>0</v>
      </c>
      <c r="M115" s="231">
        <f>SUM('[1]様式２償還'!M115,'[1]様式2現物'!M115)</f>
        <v>0</v>
      </c>
      <c r="N115" s="232">
        <f>SUM('[1]様式２償還'!N115,'[1]様式2現物'!N115)</f>
        <v>0</v>
      </c>
      <c r="O115" s="224">
        <f>SUM(I115:N115)</f>
        <v>0</v>
      </c>
      <c r="P115" s="228">
        <f t="shared" si="26"/>
        <v>0</v>
      </c>
      <c r="Q115" s="197"/>
    </row>
    <row r="116" spans="3:17" ht="17.25" customHeight="1">
      <c r="C116" s="221"/>
      <c r="D116" s="230" t="s">
        <v>108</v>
      </c>
      <c r="E116" s="234"/>
      <c r="F116" s="231">
        <f>SUM('[1]様式２償還'!F116,'[1]様式2現物'!F116)</f>
        <v>0</v>
      </c>
      <c r="G116" s="232">
        <f>SUM('[1]様式２償還'!G116,'[1]様式2現物'!G116)</f>
        <v>66496</v>
      </c>
      <c r="H116" s="226">
        <f t="shared" si="24"/>
        <v>66496</v>
      </c>
      <c r="I116" s="233">
        <f>SUM('[1]様式２償還'!I116,'[1]様式2現物'!I116)</f>
        <v>0</v>
      </c>
      <c r="J116" s="278">
        <f>SUM('[1]様式２償還'!J116,'[1]様式2現物'!J116)</f>
        <v>2457679</v>
      </c>
      <c r="K116" s="231">
        <f>SUM('[1]様式２償還'!K116,'[1]様式2現物'!K116)</f>
        <v>3842114</v>
      </c>
      <c r="L116" s="231">
        <f>SUM('[1]様式２償還'!L116,'[1]様式2現物'!L116)</f>
        <v>6631905</v>
      </c>
      <c r="M116" s="231">
        <f>SUM('[1]様式２償還'!M116,'[1]様式2現物'!M116)</f>
        <v>3868223</v>
      </c>
      <c r="N116" s="232">
        <f>SUM('[1]様式２償還'!N116,'[1]様式2現物'!N116)</f>
        <v>3056682</v>
      </c>
      <c r="O116" s="224">
        <f t="shared" si="25"/>
        <v>19856603</v>
      </c>
      <c r="P116" s="228">
        <f t="shared" si="26"/>
        <v>19923099</v>
      </c>
      <c r="Q116" s="197"/>
    </row>
    <row r="117" spans="3:17" ht="17.25" customHeight="1">
      <c r="C117" s="221"/>
      <c r="D117" s="230" t="s">
        <v>109</v>
      </c>
      <c r="E117" s="234"/>
      <c r="F117" s="231">
        <f>SUM('[1]様式２償還'!F117,'[1]様式2現物'!F117)</f>
        <v>160569</v>
      </c>
      <c r="G117" s="232">
        <f>SUM('[1]様式２償還'!G117,'[1]様式2現物'!G117)</f>
        <v>794325</v>
      </c>
      <c r="H117" s="226">
        <f t="shared" si="24"/>
        <v>954894</v>
      </c>
      <c r="I117" s="233">
        <f>SUM('[1]様式２償還'!I117,'[1]様式2現物'!I117)</f>
        <v>0</v>
      </c>
      <c r="J117" s="278">
        <f>SUM('[1]様式２償還'!J117,'[1]様式2現物'!J117)</f>
        <v>3838545</v>
      </c>
      <c r="K117" s="231">
        <f>SUM('[1]様式２償還'!K117,'[1]様式2現物'!K117)</f>
        <v>3104385</v>
      </c>
      <c r="L117" s="231">
        <f>SUM('[1]様式２償還'!L117,'[1]様式2現物'!L117)</f>
        <v>4390962</v>
      </c>
      <c r="M117" s="231">
        <f>SUM('[1]様式２償還'!M117,'[1]様式2現物'!M117)</f>
        <v>4931102</v>
      </c>
      <c r="N117" s="232">
        <f>SUM('[1]様式２償還'!N117,'[1]様式2現物'!N117)</f>
        <v>1985465</v>
      </c>
      <c r="O117" s="224">
        <f>SUM(I117:N117)</f>
        <v>18250459</v>
      </c>
      <c r="P117" s="228">
        <f t="shared" si="26"/>
        <v>19205353</v>
      </c>
      <c r="Q117" s="197"/>
    </row>
    <row r="118" spans="3:17" ht="17.25" customHeight="1">
      <c r="C118" s="221"/>
      <c r="D118" s="230" t="s">
        <v>110</v>
      </c>
      <c r="E118" s="234"/>
      <c r="F118" s="231">
        <f>SUM('[1]様式２償還'!F118,'[1]様式2現物'!F118)</f>
        <v>0</v>
      </c>
      <c r="G118" s="232">
        <f>SUM('[1]様式２償還'!G118,'[1]様式2現物'!G118)</f>
        <v>1336243</v>
      </c>
      <c r="H118" s="226">
        <f t="shared" si="24"/>
        <v>1336243</v>
      </c>
      <c r="I118" s="233">
        <f>SUM('[1]様式２償還'!I118,'[1]様式2現物'!I118)</f>
        <v>0</v>
      </c>
      <c r="J118" s="278">
        <f>SUM('[1]様式２償還'!J118,'[1]様式2現物'!J118)</f>
        <v>18736174</v>
      </c>
      <c r="K118" s="231">
        <f>SUM('[1]様式２償還'!K118,'[1]様式2現物'!K118)</f>
        <v>25054776</v>
      </c>
      <c r="L118" s="231">
        <f>SUM('[1]様式２償還'!L118,'[1]様式2現物'!L118)</f>
        <v>31296792</v>
      </c>
      <c r="M118" s="231">
        <f>SUM('[1]様式２償還'!M118,'[1]様式2現物'!M118)</f>
        <v>12917455</v>
      </c>
      <c r="N118" s="232">
        <f>SUM('[1]様式２償還'!N118,'[1]様式2現物'!N118)</f>
        <v>11911880</v>
      </c>
      <c r="O118" s="224">
        <f>SUM(I118:N118)</f>
        <v>99917077</v>
      </c>
      <c r="P118" s="228">
        <f t="shared" si="26"/>
        <v>101253320</v>
      </c>
      <c r="Q118" s="197"/>
    </row>
    <row r="119" spans="3:17" ht="17.25" customHeight="1">
      <c r="C119" s="221"/>
      <c r="D119" s="230" t="s">
        <v>111</v>
      </c>
      <c r="E119" s="234"/>
      <c r="F119" s="231">
        <f>SUM('[1]様式２償還'!F119,'[1]様式2現物'!F119)</f>
        <v>0</v>
      </c>
      <c r="G119" s="232">
        <f>SUM('[1]様式２償還'!G119,'[1]様式2現物'!G119)</f>
        <v>0</v>
      </c>
      <c r="H119" s="226">
        <f t="shared" si="24"/>
        <v>0</v>
      </c>
      <c r="I119" s="233">
        <f>SUM('[1]様式２償還'!I119,'[1]様式2現物'!I119)</f>
        <v>0</v>
      </c>
      <c r="J119" s="278">
        <f>SUM('[1]様式２償還'!J119,'[1]様式2現物'!J119)</f>
        <v>0</v>
      </c>
      <c r="K119" s="231">
        <f>SUM('[1]様式２償還'!K119,'[1]様式2現物'!K119)</f>
        <v>0</v>
      </c>
      <c r="L119" s="231">
        <f>SUM('[1]様式２償還'!L119,'[1]様式2現物'!L119)</f>
        <v>0</v>
      </c>
      <c r="M119" s="231">
        <f>SUM('[1]様式２償還'!M119,'[1]様式2現物'!M119)</f>
        <v>0</v>
      </c>
      <c r="N119" s="232">
        <f>SUM('[1]様式２償還'!N119,'[1]様式2現物'!N119)</f>
        <v>0</v>
      </c>
      <c r="O119" s="224">
        <f>SUM(I119:N119)</f>
        <v>0</v>
      </c>
      <c r="P119" s="228">
        <f t="shared" si="26"/>
        <v>0</v>
      </c>
      <c r="Q119" s="197"/>
    </row>
    <row r="120" spans="3:17" ht="17.25" customHeight="1">
      <c r="C120" s="221"/>
      <c r="D120" s="230" t="s">
        <v>112</v>
      </c>
      <c r="E120" s="291"/>
      <c r="F120" s="231">
        <f>SUM('[1]様式２償還'!F120,'[1]様式2現物'!F120)</f>
        <v>0</v>
      </c>
      <c r="G120" s="232">
        <f>SUM('[1]様式２償還'!G120,'[1]様式2現物'!G120)</f>
        <v>0</v>
      </c>
      <c r="H120" s="226">
        <f t="shared" si="24"/>
        <v>0</v>
      </c>
      <c r="I120" s="233">
        <f>SUM('[1]様式２償還'!I120,'[1]様式2現物'!I120)</f>
        <v>0</v>
      </c>
      <c r="J120" s="278">
        <f>SUM('[1]様式２償還'!J120,'[1]様式2現物'!J120)</f>
        <v>493313</v>
      </c>
      <c r="K120" s="231">
        <f>SUM('[1]様式２償還'!K120,'[1]様式2現物'!K120)</f>
        <v>1078629</v>
      </c>
      <c r="L120" s="231">
        <f>SUM('[1]様式２償還'!L120,'[1]様式2現物'!L120)</f>
        <v>5226115</v>
      </c>
      <c r="M120" s="231">
        <f>SUM('[1]様式２償還'!M120,'[1]様式2現物'!M120)</f>
        <v>3565109</v>
      </c>
      <c r="N120" s="232">
        <f>SUM('[1]様式２償還'!N120,'[1]様式2現物'!N120)</f>
        <v>3796533</v>
      </c>
      <c r="O120" s="224">
        <f>SUM(I120:N120)</f>
        <v>14159699</v>
      </c>
      <c r="P120" s="228">
        <f t="shared" si="26"/>
        <v>14159699</v>
      </c>
      <c r="Q120" s="197"/>
    </row>
    <row r="121" spans="3:17" ht="17.25" customHeight="1">
      <c r="C121" s="251"/>
      <c r="D121" s="252" t="s">
        <v>135</v>
      </c>
      <c r="E121" s="243"/>
      <c r="F121" s="231">
        <f>SUM('[1]様式２償還'!F121,'[1]様式2現物'!F121)</f>
        <v>0</v>
      </c>
      <c r="G121" s="232">
        <f>SUM('[1]様式２償還'!G121,'[1]様式2現物'!G121)</f>
        <v>0</v>
      </c>
      <c r="H121" s="226">
        <f>SUM(F121:G121)</f>
        <v>0</v>
      </c>
      <c r="I121" s="233">
        <f>SUM('[1]様式２償還'!I121,'[1]様式2現物'!I121)</f>
        <v>0</v>
      </c>
      <c r="J121" s="278">
        <f>SUM('[1]様式２償還'!J121,'[1]様式2現物'!J121)</f>
        <v>0</v>
      </c>
      <c r="K121" s="231">
        <f>SUM('[1]様式２償還'!K121,'[1]様式2現物'!K121)</f>
        <v>0</v>
      </c>
      <c r="L121" s="231">
        <f>SUM('[1]様式２償還'!L121,'[1]様式2現物'!L121)</f>
        <v>0</v>
      </c>
      <c r="M121" s="231">
        <f>SUM('[1]様式２償還'!M121,'[1]様式2現物'!M121)</f>
        <v>0</v>
      </c>
      <c r="N121" s="232">
        <f>SUM('[1]様式２償還'!N121,'[1]様式2現物'!N121)</f>
        <v>0</v>
      </c>
      <c r="O121" s="224">
        <f>SUM(I121:N121)</f>
        <v>0</v>
      </c>
      <c r="P121" s="248">
        <f t="shared" si="26"/>
        <v>0</v>
      </c>
      <c r="Q121" s="197"/>
    </row>
    <row r="122" spans="3:17" ht="17.25" customHeight="1">
      <c r="C122" s="221" t="s">
        <v>136</v>
      </c>
      <c r="D122" s="223"/>
      <c r="E122" s="223"/>
      <c r="F122" s="217">
        <f>SUM(F123:F125)</f>
        <v>0</v>
      </c>
      <c r="G122" s="217">
        <f>SUM(G123:G125)</f>
        <v>0</v>
      </c>
      <c r="H122" s="218">
        <f>SUM(H123:H125)</f>
        <v>0</v>
      </c>
      <c r="I122" s="276">
        <f aca="true" t="shared" si="31" ref="I122:P122">SUM(I123:I125)</f>
        <v>0</v>
      </c>
      <c r="J122" s="276">
        <f t="shared" si="31"/>
        <v>58704876</v>
      </c>
      <c r="K122" s="216">
        <f t="shared" si="31"/>
        <v>99891039</v>
      </c>
      <c r="L122" s="216">
        <f t="shared" si="31"/>
        <v>191240893</v>
      </c>
      <c r="M122" s="216">
        <f t="shared" si="31"/>
        <v>160355093</v>
      </c>
      <c r="N122" s="217">
        <f t="shared" si="31"/>
        <v>215566092</v>
      </c>
      <c r="O122" s="216">
        <f t="shared" si="31"/>
        <v>725757993</v>
      </c>
      <c r="P122" s="220">
        <f t="shared" si="31"/>
        <v>725757993</v>
      </c>
      <c r="Q122" s="197"/>
    </row>
    <row r="123" spans="3:17" ht="17.25" customHeight="1">
      <c r="C123" s="221"/>
      <c r="D123" s="237" t="s">
        <v>31</v>
      </c>
      <c r="E123" s="237"/>
      <c r="F123" s="232">
        <f>SUM('[1]様式２償還'!F123,'[1]様式2現物'!F123)</f>
        <v>0</v>
      </c>
      <c r="G123" s="232">
        <f>SUM('[1]様式２償還'!G123,'[1]様式2現物'!G123)</f>
        <v>0</v>
      </c>
      <c r="H123" s="226">
        <f>SUM(F123:G123)</f>
        <v>0</v>
      </c>
      <c r="I123" s="279">
        <f>SUM('[1]様式２償還'!I123,'[1]様式2現物'!I123)</f>
        <v>0</v>
      </c>
      <c r="J123" s="278">
        <f>SUM('[1]様式２償還'!J123,'[1]様式2現物'!J123)</f>
        <v>11549181</v>
      </c>
      <c r="K123" s="231">
        <f>SUM('[1]様式２償還'!K123,'[1]様式2現物'!K123)</f>
        <v>39014815</v>
      </c>
      <c r="L123" s="231">
        <f>SUM('[1]様式２償還'!L123,'[1]様式2現物'!L123)</f>
        <v>110363064</v>
      </c>
      <c r="M123" s="231">
        <f>SUM('[1]様式２償還'!M123,'[1]様式2現物'!M123)</f>
        <v>103289109</v>
      </c>
      <c r="N123" s="232">
        <f>SUM('[1]様式２償還'!N123,'[1]様式2現物'!N123)</f>
        <v>122556339</v>
      </c>
      <c r="O123" s="224">
        <f t="shared" si="25"/>
        <v>386772508</v>
      </c>
      <c r="P123" s="228">
        <f t="shared" si="26"/>
        <v>386772508</v>
      </c>
      <c r="Q123" s="197"/>
    </row>
    <row r="124" spans="3:17" ht="17.25" customHeight="1">
      <c r="C124" s="221"/>
      <c r="D124" s="237" t="s">
        <v>32</v>
      </c>
      <c r="E124" s="237"/>
      <c r="F124" s="231">
        <f>SUM('[1]様式２償還'!F124,'[1]様式2現物'!F124)</f>
        <v>0</v>
      </c>
      <c r="G124" s="232">
        <f>SUM('[1]様式２償還'!G124,'[1]様式2現物'!G124)</f>
        <v>0</v>
      </c>
      <c r="H124" s="226">
        <f>SUM(F124:G124)</f>
        <v>0</v>
      </c>
      <c r="I124" s="279">
        <f>SUM('[1]様式２償還'!I124,'[1]様式2現物'!I124)</f>
        <v>0</v>
      </c>
      <c r="J124" s="278">
        <f>SUM('[1]様式２償還'!J124,'[1]様式2現物'!J124)</f>
        <v>47155695</v>
      </c>
      <c r="K124" s="231">
        <f>SUM('[1]様式２償還'!K124,'[1]様式2現物'!K124)</f>
        <v>60876224</v>
      </c>
      <c r="L124" s="231">
        <f>SUM('[1]様式２償還'!L124,'[1]様式2現物'!L124)</f>
        <v>79032358</v>
      </c>
      <c r="M124" s="231">
        <f>SUM('[1]様式２償還'!M124,'[1]様式2現物'!M124)</f>
        <v>50584864</v>
      </c>
      <c r="N124" s="232">
        <f>SUM('[1]様式２償還'!N124,'[1]様式2現物'!N124)</f>
        <v>50537672</v>
      </c>
      <c r="O124" s="224">
        <f t="shared" si="25"/>
        <v>288186813</v>
      </c>
      <c r="P124" s="228">
        <f t="shared" si="26"/>
        <v>288186813</v>
      </c>
      <c r="Q124" s="197"/>
    </row>
    <row r="125" spans="3:17" ht="17.25" customHeight="1">
      <c r="C125" s="221"/>
      <c r="D125" s="254" t="s">
        <v>113</v>
      </c>
      <c r="E125" s="254"/>
      <c r="F125" s="255">
        <f>SUM('[1]様式２償還'!F125,'[1]様式2現物'!F125)</f>
        <v>0</v>
      </c>
      <c r="G125" s="256">
        <f>SUM('[1]様式２償還'!G125,'[1]様式2現物'!G125)</f>
        <v>0</v>
      </c>
      <c r="H125" s="257">
        <f>SUM(F125:G125)</f>
        <v>0</v>
      </c>
      <c r="I125" s="279">
        <f>SUM('[1]様式２償還'!I125,'[1]様式2現物'!I125)</f>
        <v>0</v>
      </c>
      <c r="J125" s="279">
        <f>SUM('[1]様式２償還'!J125,'[1]様式2現物'!J125)</f>
        <v>0</v>
      </c>
      <c r="K125" s="259">
        <f>SUM('[1]様式２償還'!K125,'[1]様式2現物'!K125)</f>
        <v>0</v>
      </c>
      <c r="L125" s="259">
        <f>SUM('[1]様式２償還'!L125,'[1]様式2現物'!L125)</f>
        <v>1845471</v>
      </c>
      <c r="M125" s="259">
        <f>SUM('[1]様式２償還'!M125,'[1]様式2現物'!M125)</f>
        <v>6481120</v>
      </c>
      <c r="N125" s="258">
        <f>SUM('[1]様式２償還'!N125,'[1]様式2現物'!N125)</f>
        <v>42472081</v>
      </c>
      <c r="O125" s="260">
        <f t="shared" si="25"/>
        <v>50798672</v>
      </c>
      <c r="P125" s="261">
        <f t="shared" si="26"/>
        <v>50798672</v>
      </c>
      <c r="Q125" s="197"/>
    </row>
    <row r="126" spans="3:17" ht="17.25" customHeight="1" thickBot="1">
      <c r="C126" s="262" t="s">
        <v>137</v>
      </c>
      <c r="D126" s="263"/>
      <c r="E126" s="263"/>
      <c r="F126" s="264">
        <f>F93+F113+F122</f>
        <v>89793727</v>
      </c>
      <c r="G126" s="265">
        <f aca="true" t="shared" si="32" ref="G126:P126">G93+G113+G122</f>
        <v>120080761</v>
      </c>
      <c r="H126" s="266">
        <f t="shared" si="32"/>
        <v>209874488</v>
      </c>
      <c r="I126" s="267">
        <f t="shared" si="32"/>
        <v>0</v>
      </c>
      <c r="J126" s="280">
        <f t="shared" si="32"/>
        <v>350665311</v>
      </c>
      <c r="K126" s="264">
        <f t="shared" si="32"/>
        <v>361648647</v>
      </c>
      <c r="L126" s="264">
        <f t="shared" si="32"/>
        <v>505958578</v>
      </c>
      <c r="M126" s="264">
        <f t="shared" si="32"/>
        <v>352371000</v>
      </c>
      <c r="N126" s="265">
        <f t="shared" si="32"/>
        <v>423382589</v>
      </c>
      <c r="O126" s="264">
        <f t="shared" si="32"/>
        <v>1994026125</v>
      </c>
      <c r="P126" s="268">
        <f t="shared" si="32"/>
        <v>2203900613</v>
      </c>
      <c r="Q126" s="197"/>
    </row>
    <row r="127" ht="13.5">
      <c r="Q127" s="197"/>
    </row>
    <row r="128" spans="2:17" ht="13.5">
      <c r="B128" s="197" t="s">
        <v>64</v>
      </c>
      <c r="Q128" s="197"/>
    </row>
    <row r="129" ht="13.5">
      <c r="Q129" s="197"/>
    </row>
    <row r="130" spans="2:17" ht="13.5">
      <c r="B130" s="197" t="s">
        <v>96</v>
      </c>
      <c r="H130" s="198" t="s">
        <v>115</v>
      </c>
      <c r="Q130" s="197"/>
    </row>
    <row r="131" spans="3:17" ht="13.5">
      <c r="C131" s="197" t="s">
        <v>118</v>
      </c>
      <c r="H131" s="199" t="str">
        <f>H88</f>
        <v>平成２６年５月月報（報告用）</v>
      </c>
      <c r="Q131" s="197"/>
    </row>
    <row r="132" spans="3:17" ht="13.5">
      <c r="C132" s="197" t="s">
        <v>114</v>
      </c>
      <c r="Q132" s="197"/>
    </row>
    <row r="133" ht="14.25" thickBot="1">
      <c r="Q133" s="197"/>
    </row>
    <row r="134" spans="3:17" ht="17.25" customHeight="1">
      <c r="C134" s="200" t="s">
        <v>97</v>
      </c>
      <c r="D134" s="201"/>
      <c r="E134" s="201"/>
      <c r="F134" s="202" t="s">
        <v>48</v>
      </c>
      <c r="G134" s="203"/>
      <c r="H134" s="204"/>
      <c r="I134" s="205" t="s">
        <v>49</v>
      </c>
      <c r="J134" s="203"/>
      <c r="K134" s="203"/>
      <c r="L134" s="203"/>
      <c r="M134" s="203"/>
      <c r="N134" s="203"/>
      <c r="O134" s="203"/>
      <c r="P134" s="206" t="s">
        <v>46</v>
      </c>
      <c r="Q134" s="197"/>
    </row>
    <row r="135" spans="3:17" ht="17.25" customHeight="1">
      <c r="C135" s="207"/>
      <c r="D135" s="208"/>
      <c r="E135" s="208"/>
      <c r="F135" s="209" t="s">
        <v>120</v>
      </c>
      <c r="G135" s="210" t="s">
        <v>121</v>
      </c>
      <c r="H135" s="211" t="s">
        <v>44</v>
      </c>
      <c r="I135" s="212" t="s">
        <v>45</v>
      </c>
      <c r="J135" s="210" t="s">
        <v>10</v>
      </c>
      <c r="K135" s="209" t="s">
        <v>11</v>
      </c>
      <c r="L135" s="209" t="s">
        <v>12</v>
      </c>
      <c r="M135" s="209" t="s">
        <v>13</v>
      </c>
      <c r="N135" s="210" t="s">
        <v>14</v>
      </c>
      <c r="O135" s="211" t="s">
        <v>2</v>
      </c>
      <c r="P135" s="213"/>
      <c r="Q135" s="197"/>
    </row>
    <row r="136" spans="3:17" ht="17.25" customHeight="1">
      <c r="C136" s="214" t="s">
        <v>98</v>
      </c>
      <c r="D136" s="215"/>
      <c r="E136" s="215"/>
      <c r="F136" s="216">
        <f>F137+F143+F146+F150+F154+F155</f>
        <v>81796594</v>
      </c>
      <c r="G136" s="217">
        <f aca="true" t="shared" si="33" ref="G136:P136">G137+G143+G146+G150+G154+G155</f>
        <v>106936702</v>
      </c>
      <c r="H136" s="218">
        <f t="shared" si="33"/>
        <v>188733296</v>
      </c>
      <c r="I136" s="219">
        <f t="shared" si="33"/>
        <v>0</v>
      </c>
      <c r="J136" s="276">
        <f t="shared" si="33"/>
        <v>242986506</v>
      </c>
      <c r="K136" s="216">
        <f t="shared" si="33"/>
        <v>207936625</v>
      </c>
      <c r="L136" s="216">
        <f t="shared" si="33"/>
        <v>242460935</v>
      </c>
      <c r="M136" s="216">
        <f t="shared" si="33"/>
        <v>151128539</v>
      </c>
      <c r="N136" s="217">
        <f t="shared" si="33"/>
        <v>169366034</v>
      </c>
      <c r="O136" s="216">
        <f t="shared" si="33"/>
        <v>1013878639</v>
      </c>
      <c r="P136" s="220">
        <f t="shared" si="33"/>
        <v>1202611935</v>
      </c>
      <c r="Q136" s="197"/>
    </row>
    <row r="137" spans="3:17" ht="17.25" customHeight="1">
      <c r="C137" s="221"/>
      <c r="D137" s="222" t="s">
        <v>122</v>
      </c>
      <c r="E137" s="223"/>
      <c r="F137" s="224">
        <f>SUM(F138:F142)</f>
        <v>31606828</v>
      </c>
      <c r="G137" s="225">
        <f aca="true" t="shared" si="34" ref="G137:P137">SUM(G138:G142)</f>
        <v>35367681</v>
      </c>
      <c r="H137" s="226">
        <f t="shared" si="34"/>
        <v>66974509</v>
      </c>
      <c r="I137" s="227">
        <f t="shared" si="34"/>
        <v>0</v>
      </c>
      <c r="J137" s="277">
        <f t="shared" si="34"/>
        <v>82019445</v>
      </c>
      <c r="K137" s="224">
        <f t="shared" si="34"/>
        <v>68086311</v>
      </c>
      <c r="L137" s="224">
        <f t="shared" si="34"/>
        <v>81891825</v>
      </c>
      <c r="M137" s="224">
        <f t="shared" si="34"/>
        <v>63467084</v>
      </c>
      <c r="N137" s="225">
        <f t="shared" si="34"/>
        <v>91934847</v>
      </c>
      <c r="O137" s="224">
        <f t="shared" si="34"/>
        <v>387399512</v>
      </c>
      <c r="P137" s="228">
        <f t="shared" si="34"/>
        <v>454374021</v>
      </c>
      <c r="Q137" s="197"/>
    </row>
    <row r="138" spans="3:17" ht="17.25" customHeight="1">
      <c r="C138" s="221"/>
      <c r="D138" s="229"/>
      <c r="E138" s="230" t="s">
        <v>123</v>
      </c>
      <c r="F138" s="231">
        <f>SUM('[1]様式２償還'!F138,'[1]様式2現物'!F138)</f>
        <v>26300766</v>
      </c>
      <c r="G138" s="232">
        <f>SUM('[1]様式２償還'!G138,'[1]様式2現物'!G138)</f>
        <v>23134866</v>
      </c>
      <c r="H138" s="226">
        <f aca="true" t="shared" si="35" ref="H138:H159">SUM(F138:G138)</f>
        <v>49435632</v>
      </c>
      <c r="I138" s="233">
        <f>SUM('[1]様式２償還'!I138,'[1]様式2現物'!I138)</f>
        <v>0</v>
      </c>
      <c r="J138" s="278">
        <f>SUM('[1]様式２償還'!J138,'[1]様式2現物'!J138)</f>
        <v>56772585</v>
      </c>
      <c r="K138" s="231">
        <f>SUM('[1]様式２償還'!K138,'[1]様式2現物'!K138)</f>
        <v>48461423</v>
      </c>
      <c r="L138" s="231">
        <f>SUM('[1]様式２償還'!L138,'[1]様式2現物'!L138)</f>
        <v>58986173</v>
      </c>
      <c r="M138" s="231">
        <f>SUM('[1]様式２償還'!M138,'[1]様式2現物'!M138)</f>
        <v>45186421</v>
      </c>
      <c r="N138" s="232">
        <f>SUM('[1]様式２償還'!N138,'[1]様式2現物'!N138)</f>
        <v>57665379</v>
      </c>
      <c r="O138" s="224">
        <f aca="true" t="shared" si="36" ref="O138:O168">SUM(I138:N138)</f>
        <v>267071981</v>
      </c>
      <c r="P138" s="228">
        <f aca="true" t="shared" si="37" ref="P138:P168">H138+O138</f>
        <v>316507613</v>
      </c>
      <c r="Q138" s="197"/>
    </row>
    <row r="139" spans="3:17" ht="17.25" customHeight="1">
      <c r="C139" s="221"/>
      <c r="D139" s="229"/>
      <c r="E139" s="230" t="s">
        <v>124</v>
      </c>
      <c r="F139" s="231">
        <f>SUM('[1]様式２償還'!F139,'[1]様式2現物'!F139)</f>
        <v>0</v>
      </c>
      <c r="G139" s="232">
        <f>SUM('[1]様式２償還'!G139,'[1]様式2現物'!G139)</f>
        <v>8477</v>
      </c>
      <c r="H139" s="226">
        <f t="shared" si="35"/>
        <v>8477</v>
      </c>
      <c r="I139" s="233">
        <f>SUM('[1]様式２償還'!I139,'[1]様式2現物'!I139)</f>
        <v>0</v>
      </c>
      <c r="J139" s="278">
        <f>SUM('[1]様式２償還'!J139,'[1]様式2現物'!J139)</f>
        <v>211047</v>
      </c>
      <c r="K139" s="231">
        <f>SUM('[1]様式２償還'!K139,'[1]様式2現物'!K139)</f>
        <v>590423</v>
      </c>
      <c r="L139" s="231">
        <f>SUM('[1]様式２償還'!L139,'[1]様式2現物'!L139)</f>
        <v>1896656</v>
      </c>
      <c r="M139" s="231">
        <f>SUM('[1]様式２償還'!M139,'[1]様式2現物'!M139)</f>
        <v>2584029</v>
      </c>
      <c r="N139" s="232">
        <f>SUM('[1]様式２償還'!N139,'[1]様式2現物'!N139)</f>
        <v>9895856</v>
      </c>
      <c r="O139" s="224">
        <f t="shared" si="36"/>
        <v>15178011</v>
      </c>
      <c r="P139" s="228">
        <f t="shared" si="37"/>
        <v>15186488</v>
      </c>
      <c r="Q139" s="197"/>
    </row>
    <row r="140" spans="3:17" ht="17.25" customHeight="1">
      <c r="C140" s="221"/>
      <c r="D140" s="229"/>
      <c r="E140" s="230" t="s">
        <v>125</v>
      </c>
      <c r="F140" s="231">
        <f>SUM('[1]様式２償還'!F140,'[1]様式2現物'!F140)</f>
        <v>3693224</v>
      </c>
      <c r="G140" s="232">
        <f>SUM('[1]様式２償還'!G140,'[1]様式2現物'!G140)</f>
        <v>10234636</v>
      </c>
      <c r="H140" s="226">
        <f t="shared" si="35"/>
        <v>13927860</v>
      </c>
      <c r="I140" s="233">
        <f>SUM('[1]様式２償還'!I140,'[1]様式2現物'!I140)</f>
        <v>0</v>
      </c>
      <c r="J140" s="278">
        <f>SUM('[1]様式２償還'!J140,'[1]様式2現物'!J140)</f>
        <v>19662585</v>
      </c>
      <c r="K140" s="231">
        <f>SUM('[1]様式２償還'!K140,'[1]様式2現物'!K140)</f>
        <v>13921163</v>
      </c>
      <c r="L140" s="231">
        <f>SUM('[1]様式２償還'!L140,'[1]様式2現物'!L140)</f>
        <v>15394865</v>
      </c>
      <c r="M140" s="231">
        <f>SUM('[1]様式２償還'!M140,'[1]様式2現物'!M140)</f>
        <v>12104410</v>
      </c>
      <c r="N140" s="232">
        <f>SUM('[1]様式２償還'!N140,'[1]様式2現物'!N140)</f>
        <v>19798561</v>
      </c>
      <c r="O140" s="224">
        <f t="shared" si="36"/>
        <v>80881584</v>
      </c>
      <c r="P140" s="228">
        <f t="shared" si="37"/>
        <v>94809444</v>
      </c>
      <c r="Q140" s="197"/>
    </row>
    <row r="141" spans="3:17" ht="17.25" customHeight="1">
      <c r="C141" s="221"/>
      <c r="D141" s="229"/>
      <c r="E141" s="230" t="s">
        <v>126</v>
      </c>
      <c r="F141" s="231">
        <f>SUM('[1]様式２償還'!F141,'[1]様式2現物'!F141)</f>
        <v>261470</v>
      </c>
      <c r="G141" s="232">
        <f>SUM('[1]様式２償還'!G141,'[1]様式2現物'!G141)</f>
        <v>259560</v>
      </c>
      <c r="H141" s="226">
        <f t="shared" si="35"/>
        <v>521030</v>
      </c>
      <c r="I141" s="233">
        <f>SUM('[1]様式２償還'!I141,'[1]様式2現物'!I141)</f>
        <v>0</v>
      </c>
      <c r="J141" s="278">
        <f>SUM('[1]様式２償還'!J141,'[1]様式2現物'!J141)</f>
        <v>1027749</v>
      </c>
      <c r="K141" s="231">
        <f>SUM('[1]様式２償還'!K141,'[1]様式2現物'!K141)</f>
        <v>986154</v>
      </c>
      <c r="L141" s="231">
        <f>SUM('[1]様式２償還'!L141,'[1]様式2現物'!L141)</f>
        <v>822702</v>
      </c>
      <c r="M141" s="231">
        <f>SUM('[1]様式２償還'!M141,'[1]様式2現物'!M141)</f>
        <v>625136</v>
      </c>
      <c r="N141" s="232">
        <f>SUM('[1]様式２償還'!N141,'[1]様式2現物'!N141)</f>
        <v>668862</v>
      </c>
      <c r="O141" s="224">
        <f t="shared" si="36"/>
        <v>4130603</v>
      </c>
      <c r="P141" s="228">
        <f t="shared" si="37"/>
        <v>4651633</v>
      </c>
      <c r="Q141" s="197"/>
    </row>
    <row r="142" spans="3:17" ht="17.25" customHeight="1">
      <c r="C142" s="221"/>
      <c r="D142" s="229"/>
      <c r="E142" s="230" t="s">
        <v>127</v>
      </c>
      <c r="F142" s="231">
        <f>SUM('[1]様式２償還'!F142,'[1]様式2現物'!F142)</f>
        <v>1351368</v>
      </c>
      <c r="G142" s="232">
        <f>SUM('[1]様式２償還'!G142,'[1]様式2現物'!G142)</f>
        <v>1730142</v>
      </c>
      <c r="H142" s="226">
        <f t="shared" si="35"/>
        <v>3081510</v>
      </c>
      <c r="I142" s="233">
        <f>SUM('[1]様式２償還'!I142,'[1]様式2現物'!I142)</f>
        <v>0</v>
      </c>
      <c r="J142" s="278">
        <f>SUM('[1]様式２償還'!J142,'[1]様式2現物'!J142)</f>
        <v>4345479</v>
      </c>
      <c r="K142" s="231">
        <f>SUM('[1]様式２償還'!K142,'[1]様式2現物'!K142)</f>
        <v>4127148</v>
      </c>
      <c r="L142" s="231">
        <f>SUM('[1]様式２償還'!L142,'[1]様式2現物'!L142)</f>
        <v>4791429</v>
      </c>
      <c r="M142" s="231">
        <f>SUM('[1]様式２償還'!M142,'[1]様式2現物'!M142)</f>
        <v>2967088</v>
      </c>
      <c r="N142" s="232">
        <f>SUM('[1]様式２償還'!N142,'[1]様式2現物'!N142)</f>
        <v>3906189</v>
      </c>
      <c r="O142" s="224">
        <f t="shared" si="36"/>
        <v>20137333</v>
      </c>
      <c r="P142" s="228">
        <f t="shared" si="37"/>
        <v>23218843</v>
      </c>
      <c r="Q142" s="197"/>
    </row>
    <row r="143" spans="3:17" ht="17.25" customHeight="1">
      <c r="C143" s="221"/>
      <c r="D143" s="222" t="s">
        <v>99</v>
      </c>
      <c r="E143" s="234"/>
      <c r="F143" s="224">
        <f>SUM(F144:F145)</f>
        <v>23221212</v>
      </c>
      <c r="G143" s="225">
        <f aca="true" t="shared" si="38" ref="G143:O143">SUM(G144:G145)</f>
        <v>42075764</v>
      </c>
      <c r="H143" s="226">
        <f t="shared" si="38"/>
        <v>65296976</v>
      </c>
      <c r="I143" s="227">
        <f t="shared" si="38"/>
        <v>0</v>
      </c>
      <c r="J143" s="277">
        <f t="shared" si="38"/>
        <v>79559586</v>
      </c>
      <c r="K143" s="224">
        <f t="shared" si="38"/>
        <v>68070262</v>
      </c>
      <c r="L143" s="224">
        <f t="shared" si="38"/>
        <v>71768391</v>
      </c>
      <c r="M143" s="224">
        <f t="shared" si="38"/>
        <v>33853519</v>
      </c>
      <c r="N143" s="225">
        <f t="shared" si="38"/>
        <v>26693526</v>
      </c>
      <c r="O143" s="224">
        <f t="shared" si="38"/>
        <v>279945284</v>
      </c>
      <c r="P143" s="228">
        <f>SUM(P144:P145)</f>
        <v>345242260</v>
      </c>
      <c r="Q143" s="197"/>
    </row>
    <row r="144" spans="3:17" ht="17.25" customHeight="1">
      <c r="C144" s="221"/>
      <c r="D144" s="229"/>
      <c r="E144" s="235" t="s">
        <v>128</v>
      </c>
      <c r="F144" s="231">
        <f>SUM('[1]様式２償還'!F144,'[1]様式2現物'!F144)</f>
        <v>19492982</v>
      </c>
      <c r="G144" s="232">
        <f>SUM('[1]様式２償還'!G144,'[1]様式2現物'!G144)</f>
        <v>34266320</v>
      </c>
      <c r="H144" s="226">
        <f t="shared" si="35"/>
        <v>53759302</v>
      </c>
      <c r="I144" s="233">
        <f>SUM('[1]様式２償還'!I144,'[1]様式2現物'!I144)</f>
        <v>0</v>
      </c>
      <c r="J144" s="278">
        <f>SUM('[1]様式２償還'!J144,'[1]様式2現物'!J144)</f>
        <v>66022839</v>
      </c>
      <c r="K144" s="231">
        <f>SUM('[1]様式２償還'!K144,'[1]様式2現物'!K144)</f>
        <v>55616469</v>
      </c>
      <c r="L144" s="231">
        <f>SUM('[1]様式２償還'!L144,'[1]様式2現物'!L144)</f>
        <v>58749272</v>
      </c>
      <c r="M144" s="231">
        <f>SUM('[1]様式２償還'!M144,'[1]様式2現物'!M144)</f>
        <v>27975260</v>
      </c>
      <c r="N144" s="232">
        <f>SUM('[1]様式２償還'!N144,'[1]様式2現物'!N144)</f>
        <v>23576537</v>
      </c>
      <c r="O144" s="224">
        <f t="shared" si="36"/>
        <v>231940377</v>
      </c>
      <c r="P144" s="228">
        <f t="shared" si="37"/>
        <v>285699679</v>
      </c>
      <c r="Q144" s="197"/>
    </row>
    <row r="145" spans="3:17" ht="17.25" customHeight="1">
      <c r="C145" s="221"/>
      <c r="D145" s="229"/>
      <c r="E145" s="235" t="s">
        <v>129</v>
      </c>
      <c r="F145" s="231">
        <f>SUM('[1]様式２償還'!F145,'[1]様式2現物'!F145)</f>
        <v>3728230</v>
      </c>
      <c r="G145" s="232">
        <f>SUM('[1]様式２償還'!G145,'[1]様式2現物'!G145)</f>
        <v>7809444</v>
      </c>
      <c r="H145" s="226">
        <f t="shared" si="35"/>
        <v>11537674</v>
      </c>
      <c r="I145" s="233">
        <f>SUM('[1]様式２償還'!I145,'[1]様式2現物'!I145)</f>
        <v>0</v>
      </c>
      <c r="J145" s="278">
        <f>SUM('[1]様式２償還'!J145,'[1]様式2現物'!J145)</f>
        <v>13536747</v>
      </c>
      <c r="K145" s="231">
        <f>SUM('[1]様式２償還'!K145,'[1]様式2現物'!K145)</f>
        <v>12453793</v>
      </c>
      <c r="L145" s="231">
        <f>SUM('[1]様式２償還'!L145,'[1]様式2現物'!L145)</f>
        <v>13019119</v>
      </c>
      <c r="M145" s="231">
        <f>SUM('[1]様式２償還'!M145,'[1]様式2現物'!M145)</f>
        <v>5878259</v>
      </c>
      <c r="N145" s="232">
        <f>SUM('[1]様式２償還'!N145,'[1]様式2現物'!N145)</f>
        <v>3116989</v>
      </c>
      <c r="O145" s="224">
        <f t="shared" si="36"/>
        <v>48004907</v>
      </c>
      <c r="P145" s="228">
        <f t="shared" si="37"/>
        <v>59542581</v>
      </c>
      <c r="Q145" s="197"/>
    </row>
    <row r="146" spans="3:17" ht="17.25" customHeight="1">
      <c r="C146" s="221"/>
      <c r="D146" s="222" t="s">
        <v>100</v>
      </c>
      <c r="E146" s="223"/>
      <c r="F146" s="224">
        <f>SUM(F147:F149)</f>
        <v>98007</v>
      </c>
      <c r="G146" s="225">
        <f aca="true" t="shared" si="39" ref="G146:P146">SUM(G147:G149)</f>
        <v>1309076</v>
      </c>
      <c r="H146" s="226">
        <f t="shared" si="39"/>
        <v>1407083</v>
      </c>
      <c r="I146" s="227">
        <f t="shared" si="39"/>
        <v>0</v>
      </c>
      <c r="J146" s="277">
        <f t="shared" si="39"/>
        <v>6926746</v>
      </c>
      <c r="K146" s="224">
        <f t="shared" si="39"/>
        <v>11216920</v>
      </c>
      <c r="L146" s="224">
        <f t="shared" si="39"/>
        <v>20757672</v>
      </c>
      <c r="M146" s="224">
        <f t="shared" si="39"/>
        <v>12932885</v>
      </c>
      <c r="N146" s="225">
        <f t="shared" si="39"/>
        <v>8812544</v>
      </c>
      <c r="O146" s="224">
        <f t="shared" si="39"/>
        <v>60646767</v>
      </c>
      <c r="P146" s="228">
        <f t="shared" si="39"/>
        <v>62053850</v>
      </c>
      <c r="Q146" s="197"/>
    </row>
    <row r="147" spans="3:17" ht="17.25" customHeight="1">
      <c r="C147" s="221"/>
      <c r="D147" s="229"/>
      <c r="E147" s="230" t="s">
        <v>130</v>
      </c>
      <c r="F147" s="231">
        <f>SUM('[1]様式２償還'!F147,'[1]様式2現物'!F147)</f>
        <v>71523</v>
      </c>
      <c r="G147" s="232">
        <f>SUM('[1]様式２償還'!G147,'[1]様式2現物'!G147)</f>
        <v>997264</v>
      </c>
      <c r="H147" s="226">
        <f t="shared" si="35"/>
        <v>1068787</v>
      </c>
      <c r="I147" s="233">
        <f>SUM('[1]様式２償還'!I147,'[1]様式2現物'!I147)</f>
        <v>0</v>
      </c>
      <c r="J147" s="278">
        <f>SUM('[1]様式２償還'!J147,'[1]様式2現物'!J147)</f>
        <v>5569737</v>
      </c>
      <c r="K147" s="231">
        <f>SUM('[1]様式２償還'!K147,'[1]様式2現物'!K147)</f>
        <v>9568394</v>
      </c>
      <c r="L147" s="231">
        <f>SUM('[1]様式２償還'!L147,'[1]様式2現物'!L147)</f>
        <v>17784577</v>
      </c>
      <c r="M147" s="231">
        <f>SUM('[1]様式２償還'!M147,'[1]様式2現物'!M147)</f>
        <v>10482951</v>
      </c>
      <c r="N147" s="232">
        <f>SUM('[1]様式２償還'!N147,'[1]様式2現物'!N147)</f>
        <v>7308200</v>
      </c>
      <c r="O147" s="224">
        <f t="shared" si="36"/>
        <v>50713859</v>
      </c>
      <c r="P147" s="228">
        <f t="shared" si="37"/>
        <v>51782646</v>
      </c>
      <c r="Q147" s="197"/>
    </row>
    <row r="148" spans="3:17" ht="24.75" customHeight="1">
      <c r="C148" s="221"/>
      <c r="D148" s="229"/>
      <c r="E148" s="236" t="s">
        <v>131</v>
      </c>
      <c r="F148" s="231">
        <f>SUM('[1]様式２償還'!F148,'[1]様式2現物'!F148)</f>
        <v>26484</v>
      </c>
      <c r="G148" s="232">
        <f>SUM('[1]様式２償還'!G148,'[1]様式2現物'!G148)</f>
        <v>311812</v>
      </c>
      <c r="H148" s="226">
        <f t="shared" si="35"/>
        <v>338296</v>
      </c>
      <c r="I148" s="233">
        <f>SUM('[1]様式２償還'!I148,'[1]様式2現物'!I148)</f>
        <v>0</v>
      </c>
      <c r="J148" s="278">
        <f>SUM('[1]様式２償還'!J148,'[1]様式2現物'!J148)</f>
        <v>1357009</v>
      </c>
      <c r="K148" s="231">
        <f>SUM('[1]様式２償還'!K148,'[1]様式2現物'!K148)</f>
        <v>1648526</v>
      </c>
      <c r="L148" s="231">
        <f>SUM('[1]様式２償還'!L148,'[1]様式2現物'!L148)</f>
        <v>2973095</v>
      </c>
      <c r="M148" s="231">
        <f>SUM('[1]様式２償還'!M148,'[1]様式2現物'!M148)</f>
        <v>2449934</v>
      </c>
      <c r="N148" s="232">
        <f>SUM('[1]様式２償還'!N148,'[1]様式2現物'!N148)</f>
        <v>1504344</v>
      </c>
      <c r="O148" s="224">
        <f t="shared" si="36"/>
        <v>9932908</v>
      </c>
      <c r="P148" s="228">
        <f t="shared" si="37"/>
        <v>10271204</v>
      </c>
      <c r="Q148" s="197"/>
    </row>
    <row r="149" spans="3:17" ht="24.75" customHeight="1">
      <c r="C149" s="221"/>
      <c r="D149" s="235"/>
      <c r="E149" s="236" t="s">
        <v>132</v>
      </c>
      <c r="F149" s="231">
        <f>SUM('[1]様式２償還'!F149,'[1]様式2現物'!F149)</f>
        <v>0</v>
      </c>
      <c r="G149" s="232">
        <f>SUM('[1]様式２償還'!G149,'[1]様式2現物'!G149)</f>
        <v>0</v>
      </c>
      <c r="H149" s="226">
        <f t="shared" si="35"/>
        <v>0</v>
      </c>
      <c r="I149" s="233">
        <f>SUM('[1]様式２償還'!I149,'[1]様式2現物'!I149)</f>
        <v>0</v>
      </c>
      <c r="J149" s="278">
        <f>SUM('[1]様式２償還'!J149,'[1]様式2現物'!J149)</f>
        <v>0</v>
      </c>
      <c r="K149" s="231">
        <f>SUM('[1]様式２償還'!K149,'[1]様式2現物'!K149)</f>
        <v>0</v>
      </c>
      <c r="L149" s="231">
        <f>SUM('[1]様式２償還'!L149,'[1]様式2現物'!L149)</f>
        <v>0</v>
      </c>
      <c r="M149" s="231">
        <f>SUM('[1]様式２償還'!M149,'[1]様式2現物'!M149)</f>
        <v>0</v>
      </c>
      <c r="N149" s="232">
        <f>SUM('[1]様式２償還'!N149,'[1]様式2現物'!N149)</f>
        <v>0</v>
      </c>
      <c r="O149" s="224">
        <f t="shared" si="36"/>
        <v>0</v>
      </c>
      <c r="P149" s="228">
        <f t="shared" si="37"/>
        <v>0</v>
      </c>
      <c r="Q149" s="197"/>
    </row>
    <row r="150" spans="3:17" ht="17.25" customHeight="1">
      <c r="C150" s="221"/>
      <c r="D150" s="222" t="s">
        <v>101</v>
      </c>
      <c r="E150" s="223"/>
      <c r="F150" s="224">
        <f>SUM(F151:F153)</f>
        <v>8985535</v>
      </c>
      <c r="G150" s="225">
        <f aca="true" t="shared" si="40" ref="G150:P150">SUM(G151:G153)</f>
        <v>7712867</v>
      </c>
      <c r="H150" s="226">
        <f t="shared" si="40"/>
        <v>16698402</v>
      </c>
      <c r="I150" s="227">
        <f t="shared" si="40"/>
        <v>0</v>
      </c>
      <c r="J150" s="225">
        <f t="shared" si="40"/>
        <v>15485837</v>
      </c>
      <c r="K150" s="224">
        <f t="shared" si="40"/>
        <v>14085835</v>
      </c>
      <c r="L150" s="224">
        <f t="shared" si="40"/>
        <v>15819879</v>
      </c>
      <c r="M150" s="224">
        <f t="shared" si="40"/>
        <v>9844142</v>
      </c>
      <c r="N150" s="225">
        <f t="shared" si="40"/>
        <v>12742956</v>
      </c>
      <c r="O150" s="224">
        <f t="shared" si="40"/>
        <v>67978649</v>
      </c>
      <c r="P150" s="228">
        <f t="shared" si="40"/>
        <v>84677051</v>
      </c>
      <c r="Q150" s="197"/>
    </row>
    <row r="151" spans="3:17" ht="17.25" customHeight="1">
      <c r="C151" s="221"/>
      <c r="D151" s="229"/>
      <c r="E151" s="237" t="s">
        <v>133</v>
      </c>
      <c r="F151" s="231">
        <f>SUM('[1]様式２償還'!F151,'[1]様式2現物'!F151)</f>
        <v>4485573</v>
      </c>
      <c r="G151" s="232">
        <f>SUM('[1]様式２償還'!G151,'[1]様式2現物'!G151)</f>
        <v>5995215</v>
      </c>
      <c r="H151" s="226">
        <f t="shared" si="35"/>
        <v>10480788</v>
      </c>
      <c r="I151" s="233">
        <f>SUM('[1]様式２償還'!I151,'[1]様式2現物'!I151)</f>
        <v>0</v>
      </c>
      <c r="J151" s="232">
        <f>SUM('[1]様式２償還'!J151,'[1]様式2現物'!J151)</f>
        <v>12625346</v>
      </c>
      <c r="K151" s="231">
        <f>SUM('[1]様式２償還'!K151,'[1]様式2現物'!K151)</f>
        <v>12593646</v>
      </c>
      <c r="L151" s="231">
        <f>SUM('[1]様式２償還'!L151,'[1]様式2現物'!L151)</f>
        <v>13128399</v>
      </c>
      <c r="M151" s="231">
        <f>SUM('[1]様式２償還'!M151,'[1]様式2現物'!M151)</f>
        <v>9203013</v>
      </c>
      <c r="N151" s="232">
        <f>SUM('[1]様式２償還'!N151,'[1]様式2現物'!N151)</f>
        <v>11555971</v>
      </c>
      <c r="O151" s="224">
        <f t="shared" si="36"/>
        <v>59106375</v>
      </c>
      <c r="P151" s="228">
        <f t="shared" si="37"/>
        <v>69587163</v>
      </c>
      <c r="Q151" s="197"/>
    </row>
    <row r="152" spans="3:17" ht="17.25" customHeight="1">
      <c r="C152" s="221"/>
      <c r="D152" s="238"/>
      <c r="E152" s="235" t="s">
        <v>102</v>
      </c>
      <c r="F152" s="231">
        <f>SUM('[1]様式２償還'!F152,'[1]様式2現物'!F152)</f>
        <v>635040</v>
      </c>
      <c r="G152" s="232">
        <f>SUM('[1]様式２償還'!G152,'[1]様式2現物'!G152)</f>
        <v>537013</v>
      </c>
      <c r="H152" s="226">
        <f t="shared" si="35"/>
        <v>1172053</v>
      </c>
      <c r="I152" s="233">
        <f>SUM('[1]様式２償還'!I152,'[1]様式2現物'!I152)</f>
        <v>0</v>
      </c>
      <c r="J152" s="232">
        <f>SUM('[1]様式２償還'!J152,'[1]様式2現物'!J152)</f>
        <v>816954</v>
      </c>
      <c r="K152" s="231">
        <f>SUM('[1]様式２償還'!K152,'[1]様式2現物'!K152)</f>
        <v>513270</v>
      </c>
      <c r="L152" s="231">
        <f>SUM('[1]様式２償還'!L152,'[1]様式2現物'!L152)</f>
        <v>671922</v>
      </c>
      <c r="M152" s="231">
        <f>SUM('[1]様式２償還'!M152,'[1]様式2現物'!M152)</f>
        <v>362129</v>
      </c>
      <c r="N152" s="232">
        <f>SUM('[1]様式２償還'!N152,'[1]様式2現物'!N152)</f>
        <v>313085</v>
      </c>
      <c r="O152" s="224">
        <f t="shared" si="36"/>
        <v>2677360</v>
      </c>
      <c r="P152" s="228">
        <f t="shared" si="37"/>
        <v>3849413</v>
      </c>
      <c r="Q152" s="197"/>
    </row>
    <row r="153" spans="3:17" ht="17.25" customHeight="1">
      <c r="C153" s="221"/>
      <c r="D153" s="239"/>
      <c r="E153" s="230" t="s">
        <v>103</v>
      </c>
      <c r="F153" s="231">
        <f>SUM('[1]様式２償還'!F153,'[1]様式2現物'!F153)</f>
        <v>3864922</v>
      </c>
      <c r="G153" s="232">
        <f>SUM('[1]様式２償還'!G153,'[1]様式2現物'!G153)</f>
        <v>1180639</v>
      </c>
      <c r="H153" s="226">
        <f t="shared" si="35"/>
        <v>5045561</v>
      </c>
      <c r="I153" s="233">
        <f>SUM('[1]様式２償還'!I153,'[1]様式2現物'!I153)</f>
        <v>0</v>
      </c>
      <c r="J153" s="232">
        <f>SUM('[1]様式２償還'!J153,'[1]様式2現物'!J153)</f>
        <v>2043537</v>
      </c>
      <c r="K153" s="231">
        <f>SUM('[1]様式２償還'!K153,'[1]様式2現物'!K153)</f>
        <v>978919</v>
      </c>
      <c r="L153" s="231">
        <f>SUM('[1]様式２償還'!L153,'[1]様式2現物'!L153)</f>
        <v>2019558</v>
      </c>
      <c r="M153" s="231">
        <f>SUM('[1]様式２償還'!M153,'[1]様式2現物'!M153)</f>
        <v>279000</v>
      </c>
      <c r="N153" s="232">
        <f>SUM('[1]様式２償還'!N153,'[1]様式2現物'!N153)</f>
        <v>873900</v>
      </c>
      <c r="O153" s="224">
        <f t="shared" si="36"/>
        <v>6194914</v>
      </c>
      <c r="P153" s="228">
        <f t="shared" si="37"/>
        <v>11240475</v>
      </c>
      <c r="Q153" s="197"/>
    </row>
    <row r="154" spans="3:17" ht="17.25" customHeight="1">
      <c r="C154" s="221"/>
      <c r="D154" s="229" t="s">
        <v>104</v>
      </c>
      <c r="E154" s="240"/>
      <c r="F154" s="231">
        <f>SUM('[1]様式２償還'!F154,'[1]様式2現物'!F154)</f>
        <v>6569894</v>
      </c>
      <c r="G154" s="232">
        <f>SUM('[1]様式２償還'!G154,'[1]様式2現物'!G154)</f>
        <v>11899118</v>
      </c>
      <c r="H154" s="226">
        <f t="shared" si="35"/>
        <v>18469012</v>
      </c>
      <c r="I154" s="233">
        <f>SUM('[1]様式２償還'!I154,'[1]様式2現物'!I154)</f>
        <v>0</v>
      </c>
      <c r="J154" s="232">
        <f>SUM('[1]様式２償還'!J154,'[1]様式2現物'!J154)</f>
        <v>26989976</v>
      </c>
      <c r="K154" s="231">
        <f>SUM('[1]様式２償還'!K154,'[1]様式2現物'!K154)</f>
        <v>25197803</v>
      </c>
      <c r="L154" s="231">
        <f>SUM('[1]様式２償還'!L154,'[1]様式2現物'!L154)</f>
        <v>31764417</v>
      </c>
      <c r="M154" s="231">
        <f>SUM('[1]様式２償還'!M154,'[1]様式2現物'!M154)</f>
        <v>20344769</v>
      </c>
      <c r="N154" s="232">
        <f>SUM('[1]様式２償還'!N154,'[1]様式2現物'!N154)</f>
        <v>18456655</v>
      </c>
      <c r="O154" s="224">
        <f t="shared" si="36"/>
        <v>122753620</v>
      </c>
      <c r="P154" s="228">
        <f t="shared" si="37"/>
        <v>141222632</v>
      </c>
      <c r="Q154" s="197"/>
    </row>
    <row r="155" spans="3:17" ht="17.25" customHeight="1">
      <c r="C155" s="241"/>
      <c r="D155" s="242" t="s">
        <v>134</v>
      </c>
      <c r="E155" s="243"/>
      <c r="F155" s="244">
        <f>SUM('[1]様式２償還'!F155,'[1]様式2現物'!F155)</f>
        <v>11315118</v>
      </c>
      <c r="G155" s="245">
        <f>SUM('[1]様式２償還'!G155,'[1]様式2現物'!G155)</f>
        <v>8572196</v>
      </c>
      <c r="H155" s="246">
        <f t="shared" si="35"/>
        <v>19887314</v>
      </c>
      <c r="I155" s="247">
        <f>SUM('[1]様式２償還'!I155,'[1]様式2現物'!I155)</f>
        <v>0</v>
      </c>
      <c r="J155" s="245">
        <f>SUM('[1]様式２償還'!J155,'[1]様式2現物'!J155)</f>
        <v>32004916</v>
      </c>
      <c r="K155" s="244">
        <f>SUM('[1]様式２償還'!K155,'[1]様式2現物'!K155)</f>
        <v>21279494</v>
      </c>
      <c r="L155" s="244">
        <f>SUM('[1]様式２償還'!L155,'[1]様式2現物'!L155)</f>
        <v>20458751</v>
      </c>
      <c r="M155" s="244">
        <f>SUM('[1]様式２償還'!M155,'[1]様式2現物'!M155)</f>
        <v>10686140</v>
      </c>
      <c r="N155" s="245">
        <f>SUM('[1]様式２償還'!N155,'[1]様式2現物'!N155)</f>
        <v>10725506</v>
      </c>
      <c r="O155" s="246">
        <f t="shared" si="36"/>
        <v>95154807</v>
      </c>
      <c r="P155" s="248">
        <f t="shared" si="37"/>
        <v>115042121</v>
      </c>
      <c r="Q155" s="197"/>
    </row>
    <row r="156" spans="3:17" ht="17.25" customHeight="1">
      <c r="C156" s="214" t="s">
        <v>105</v>
      </c>
      <c r="D156" s="249"/>
      <c r="E156" s="250"/>
      <c r="F156" s="216">
        <f aca="true" t="shared" si="41" ref="F156:P156">SUM(F157:F164)</f>
        <v>144510</v>
      </c>
      <c r="G156" s="217">
        <f t="shared" si="41"/>
        <v>1977353</v>
      </c>
      <c r="H156" s="218">
        <f t="shared" si="41"/>
        <v>2121863</v>
      </c>
      <c r="I156" s="219">
        <f t="shared" si="41"/>
        <v>0</v>
      </c>
      <c r="J156" s="276">
        <f t="shared" si="41"/>
        <v>22973092</v>
      </c>
      <c r="K156" s="216">
        <f t="shared" si="41"/>
        <v>29771848</v>
      </c>
      <c r="L156" s="216">
        <f t="shared" si="41"/>
        <v>42791092</v>
      </c>
      <c r="M156" s="216">
        <f t="shared" si="41"/>
        <v>22753655</v>
      </c>
      <c r="N156" s="217">
        <f t="shared" si="41"/>
        <v>18675471</v>
      </c>
      <c r="O156" s="216">
        <f t="shared" si="41"/>
        <v>136965158</v>
      </c>
      <c r="P156" s="220">
        <f t="shared" si="41"/>
        <v>139087021</v>
      </c>
      <c r="Q156" s="197"/>
    </row>
    <row r="157" spans="3:17" ht="18" customHeight="1">
      <c r="C157" s="221"/>
      <c r="D157" s="230" t="s">
        <v>106</v>
      </c>
      <c r="E157" s="234"/>
      <c r="F157" s="231">
        <f>SUM('[1]様式２償還'!F157,'[1]様式2現物'!F157)</f>
        <v>0</v>
      </c>
      <c r="G157" s="232">
        <f>SUM('[1]様式２償還'!G157,'[1]様式2現物'!G157)</f>
        <v>0</v>
      </c>
      <c r="H157" s="226">
        <f>SUM(F157:G157)</f>
        <v>0</v>
      </c>
      <c r="I157" s="233">
        <f>SUM('[1]様式２償還'!I157,'[1]様式2現物'!I157)</f>
        <v>0</v>
      </c>
      <c r="J157" s="278">
        <f>SUM('[1]様式２償還'!J157,'[1]様式2現物'!J157)</f>
        <v>0</v>
      </c>
      <c r="K157" s="231">
        <f>SUM('[1]様式２償還'!K157,'[1]様式2現物'!K157)</f>
        <v>0</v>
      </c>
      <c r="L157" s="231">
        <f>SUM('[1]様式２償還'!L157,'[1]様式2現物'!L157)</f>
        <v>0</v>
      </c>
      <c r="M157" s="231">
        <f>SUM('[1]様式２償還'!M157,'[1]様式2現物'!M157)</f>
        <v>0</v>
      </c>
      <c r="N157" s="232">
        <f>SUM('[1]様式２償還'!N157,'[1]様式2現物'!N157)</f>
        <v>0</v>
      </c>
      <c r="O157" s="224">
        <f>SUM(I157:N157)</f>
        <v>0</v>
      </c>
      <c r="P157" s="228">
        <f>H157+O157</f>
        <v>0</v>
      </c>
      <c r="Q157" s="197"/>
    </row>
    <row r="158" spans="3:17" ht="17.25" customHeight="1">
      <c r="C158" s="221"/>
      <c r="D158" s="230" t="s">
        <v>107</v>
      </c>
      <c r="E158" s="234"/>
      <c r="F158" s="231">
        <f>SUM('[1]様式２償還'!F158,'[1]様式2現物'!F158)</f>
        <v>0</v>
      </c>
      <c r="G158" s="232">
        <f>SUM('[1]様式２償還'!G158,'[1]様式2現物'!G158)</f>
        <v>0</v>
      </c>
      <c r="H158" s="226">
        <f>SUM(F158:G158)</f>
        <v>0</v>
      </c>
      <c r="I158" s="233">
        <f>SUM('[1]様式２償還'!I158,'[1]様式2現物'!I158)</f>
        <v>0</v>
      </c>
      <c r="J158" s="278">
        <f>SUM('[1]様式２償還'!J158,'[1]様式2現物'!J158)</f>
        <v>0</v>
      </c>
      <c r="K158" s="231">
        <f>SUM('[1]様式２償還'!K158,'[1]様式2現物'!K158)</f>
        <v>0</v>
      </c>
      <c r="L158" s="231">
        <f>SUM('[1]様式２償還'!L158,'[1]様式2現物'!L158)</f>
        <v>0</v>
      </c>
      <c r="M158" s="231">
        <f>SUM('[1]様式２償還'!M158,'[1]様式2現物'!M158)</f>
        <v>0</v>
      </c>
      <c r="N158" s="232">
        <f>SUM('[1]様式２償還'!N158,'[1]様式2現物'!N158)</f>
        <v>0</v>
      </c>
      <c r="O158" s="224">
        <f>SUM(I158:N158)</f>
        <v>0</v>
      </c>
      <c r="P158" s="228">
        <f>H158+O158</f>
        <v>0</v>
      </c>
      <c r="Q158" s="197"/>
    </row>
    <row r="159" spans="3:17" ht="17.25" customHeight="1">
      <c r="C159" s="221"/>
      <c r="D159" s="230" t="s">
        <v>108</v>
      </c>
      <c r="E159" s="234"/>
      <c r="F159" s="231">
        <f>SUM('[1]様式２償還'!F159,'[1]様式2現物'!F159)</f>
        <v>0</v>
      </c>
      <c r="G159" s="232">
        <f>SUM('[1]様式２償還'!G159,'[1]様式2現物'!G159)</f>
        <v>59845</v>
      </c>
      <c r="H159" s="226">
        <f t="shared" si="35"/>
        <v>59845</v>
      </c>
      <c r="I159" s="233">
        <f>SUM('[1]様式２償還'!I159,'[1]様式2現物'!I159)</f>
        <v>0</v>
      </c>
      <c r="J159" s="278">
        <f>SUM('[1]様式２償還'!J159,'[1]様式2現物'!J159)</f>
        <v>2211898</v>
      </c>
      <c r="K159" s="231">
        <f>SUM('[1]様式２償還'!K159,'[1]様式2現物'!K159)</f>
        <v>3457889</v>
      </c>
      <c r="L159" s="231">
        <f>SUM('[1]様式２償還'!L159,'[1]様式2現物'!L159)</f>
        <v>5968689</v>
      </c>
      <c r="M159" s="231">
        <f>SUM('[1]様式２償還'!M159,'[1]様式2現物'!M159)</f>
        <v>3481389</v>
      </c>
      <c r="N159" s="232">
        <f>SUM('[1]様式２償還'!N159,'[1]様式2現物'!N159)</f>
        <v>2751006</v>
      </c>
      <c r="O159" s="224">
        <f t="shared" si="36"/>
        <v>17870871</v>
      </c>
      <c r="P159" s="228">
        <f t="shared" si="37"/>
        <v>17930716</v>
      </c>
      <c r="Q159" s="197"/>
    </row>
    <row r="160" spans="3:17" ht="17.25" customHeight="1">
      <c r="C160" s="221"/>
      <c r="D160" s="230" t="s">
        <v>109</v>
      </c>
      <c r="E160" s="234"/>
      <c r="F160" s="231">
        <f>SUM('[1]様式２償還'!F160,'[1]様式2現物'!F160)</f>
        <v>144510</v>
      </c>
      <c r="G160" s="232">
        <f>SUM('[1]様式２償還'!G160,'[1]様式2現物'!G160)</f>
        <v>714890</v>
      </c>
      <c r="H160" s="226">
        <f>SUM(F160:G160)</f>
        <v>859400</v>
      </c>
      <c r="I160" s="233">
        <f>SUM('[1]様式２償還'!I160,'[1]様式2現物'!I160)</f>
        <v>0</v>
      </c>
      <c r="J160" s="278">
        <f>SUM('[1]様式２償還'!J160,'[1]様式2現物'!J160)</f>
        <v>3454677</v>
      </c>
      <c r="K160" s="231">
        <f>SUM('[1]様式２償還'!K160,'[1]様式2現物'!K160)</f>
        <v>2793939</v>
      </c>
      <c r="L160" s="231">
        <f>SUM('[1]様式２償還'!L160,'[1]様式2現物'!L160)</f>
        <v>3951856</v>
      </c>
      <c r="M160" s="231">
        <f>SUM('[1]様式２償還'!M160,'[1]様式2現物'!M160)</f>
        <v>4437981</v>
      </c>
      <c r="N160" s="232">
        <f>SUM('[1]様式２償還'!N160,'[1]様式2現物'!N160)</f>
        <v>1786916</v>
      </c>
      <c r="O160" s="224">
        <f t="shared" si="36"/>
        <v>16425369</v>
      </c>
      <c r="P160" s="228">
        <f t="shared" si="37"/>
        <v>17284769</v>
      </c>
      <c r="Q160" s="197"/>
    </row>
    <row r="161" spans="3:17" ht="17.25" customHeight="1">
      <c r="C161" s="221"/>
      <c r="D161" s="230" t="s">
        <v>110</v>
      </c>
      <c r="E161" s="234"/>
      <c r="F161" s="231">
        <f>SUM('[1]様式２償還'!F161,'[1]様式2現物'!F161)</f>
        <v>0</v>
      </c>
      <c r="G161" s="232">
        <f>SUM('[1]様式２償還'!G161,'[1]様式2現物'!G161)</f>
        <v>1202618</v>
      </c>
      <c r="H161" s="226">
        <f>SUM(F161:G161)</f>
        <v>1202618</v>
      </c>
      <c r="I161" s="233">
        <f>SUM('[1]様式２償還'!I161,'[1]様式2現物'!I161)</f>
        <v>0</v>
      </c>
      <c r="J161" s="278">
        <f>SUM('[1]様式２償還'!J161,'[1]様式2現物'!J161)</f>
        <v>16862537</v>
      </c>
      <c r="K161" s="231">
        <f>SUM('[1]様式２償還'!K161,'[1]様式2現物'!K161)</f>
        <v>22549257</v>
      </c>
      <c r="L161" s="231">
        <f>SUM('[1]様式２償還'!L161,'[1]様式2現物'!L161)</f>
        <v>28167052</v>
      </c>
      <c r="M161" s="231">
        <f>SUM('[1]様式２償還'!M161,'[1]様式2現物'!M161)</f>
        <v>11625691</v>
      </c>
      <c r="N161" s="232">
        <f>SUM('[1]様式２償還'!N161,'[1]様式2現物'!N161)</f>
        <v>10720672</v>
      </c>
      <c r="O161" s="224">
        <f t="shared" si="36"/>
        <v>89925209</v>
      </c>
      <c r="P161" s="228">
        <f t="shared" si="37"/>
        <v>91127827</v>
      </c>
      <c r="Q161" s="197"/>
    </row>
    <row r="162" spans="3:17" ht="17.25" customHeight="1">
      <c r="C162" s="221"/>
      <c r="D162" s="230" t="s">
        <v>111</v>
      </c>
      <c r="E162" s="234"/>
      <c r="F162" s="231">
        <f>SUM('[1]様式２償還'!F162,'[1]様式2現物'!F162)</f>
        <v>0</v>
      </c>
      <c r="G162" s="232">
        <f>SUM('[1]様式２償還'!G162,'[1]様式2現物'!G162)</f>
        <v>0</v>
      </c>
      <c r="H162" s="226">
        <f>SUM(F162:G162)</f>
        <v>0</v>
      </c>
      <c r="I162" s="233">
        <f>SUM('[1]様式２償還'!I162,'[1]様式2現物'!I162)</f>
        <v>0</v>
      </c>
      <c r="J162" s="278">
        <f>SUM('[1]様式２償還'!J162,'[1]様式2現物'!J162)</f>
        <v>0</v>
      </c>
      <c r="K162" s="231">
        <f>SUM('[1]様式２償還'!K162,'[1]様式2現物'!K162)</f>
        <v>0</v>
      </c>
      <c r="L162" s="231">
        <f>SUM('[1]様式２償還'!L162,'[1]様式2現物'!L162)</f>
        <v>0</v>
      </c>
      <c r="M162" s="231">
        <f>SUM('[1]様式２償還'!M162,'[1]様式2現物'!M162)</f>
        <v>0</v>
      </c>
      <c r="N162" s="232">
        <f>SUM('[1]様式２償還'!N162,'[1]様式2現物'!N162)</f>
        <v>0</v>
      </c>
      <c r="O162" s="224">
        <f t="shared" si="36"/>
        <v>0</v>
      </c>
      <c r="P162" s="228">
        <f t="shared" si="37"/>
        <v>0</v>
      </c>
      <c r="Q162" s="197"/>
    </row>
    <row r="163" spans="3:17" ht="17.25" customHeight="1">
      <c r="C163" s="221"/>
      <c r="D163" s="230" t="s">
        <v>112</v>
      </c>
      <c r="E163" s="291"/>
      <c r="F163" s="231">
        <f>SUM('[1]様式２償還'!F163,'[1]様式2現物'!F163)</f>
        <v>0</v>
      </c>
      <c r="G163" s="232">
        <f>SUM('[1]様式２償還'!G163,'[1]様式2現物'!G163)</f>
        <v>0</v>
      </c>
      <c r="H163" s="226">
        <f>SUM(F163:G163)</f>
        <v>0</v>
      </c>
      <c r="I163" s="233">
        <f>SUM('[1]様式２償還'!I163,'[1]様式2現物'!I163)</f>
        <v>0</v>
      </c>
      <c r="J163" s="278">
        <f>SUM('[1]様式２償還'!J163,'[1]様式2現物'!J163)</f>
        <v>443980</v>
      </c>
      <c r="K163" s="231">
        <f>SUM('[1]様式２償還'!K163,'[1]様式2現物'!K163)</f>
        <v>970763</v>
      </c>
      <c r="L163" s="231">
        <f>SUM('[1]様式２償還'!L163,'[1]様式2現物'!L163)</f>
        <v>4703495</v>
      </c>
      <c r="M163" s="231">
        <f>SUM('[1]様式２償還'!M163,'[1]様式2現物'!M163)</f>
        <v>3208594</v>
      </c>
      <c r="N163" s="232">
        <f>SUM('[1]様式２償還'!N163,'[1]様式2現物'!N163)</f>
        <v>3416877</v>
      </c>
      <c r="O163" s="224">
        <f t="shared" si="36"/>
        <v>12743709</v>
      </c>
      <c r="P163" s="228">
        <f t="shared" si="37"/>
        <v>12743709</v>
      </c>
      <c r="Q163" s="197"/>
    </row>
    <row r="164" spans="3:17" ht="17.25" customHeight="1">
      <c r="C164" s="251"/>
      <c r="D164" s="252" t="s">
        <v>135</v>
      </c>
      <c r="E164" s="243"/>
      <c r="F164" s="231">
        <f>SUM('[1]様式２償還'!F164,'[1]様式2現物'!F164)</f>
        <v>0</v>
      </c>
      <c r="G164" s="232">
        <f>SUM('[1]様式２償還'!G164,'[1]様式2現物'!G164)</f>
        <v>0</v>
      </c>
      <c r="H164" s="226">
        <f>SUM(F164:G164)</f>
        <v>0</v>
      </c>
      <c r="I164" s="233">
        <f>SUM('[1]様式２償還'!I164,'[1]様式2現物'!I164)</f>
        <v>0</v>
      </c>
      <c r="J164" s="278">
        <f>SUM('[1]様式２償還'!J164,'[1]様式2現物'!J164)</f>
        <v>0</v>
      </c>
      <c r="K164" s="231">
        <f>SUM('[1]様式２償還'!K164,'[1]様式2現物'!K164)</f>
        <v>0</v>
      </c>
      <c r="L164" s="231">
        <f>SUM('[1]様式２償還'!L164,'[1]様式2現物'!L164)</f>
        <v>0</v>
      </c>
      <c r="M164" s="231">
        <f>SUM('[1]様式２償還'!M164,'[1]様式2現物'!M164)</f>
        <v>0</v>
      </c>
      <c r="N164" s="232">
        <f>SUM('[1]様式２償還'!N164,'[1]様式2現物'!N164)</f>
        <v>0</v>
      </c>
      <c r="O164" s="253">
        <f t="shared" si="36"/>
        <v>0</v>
      </c>
      <c r="P164" s="248">
        <f t="shared" si="37"/>
        <v>0</v>
      </c>
      <c r="Q164" s="197"/>
    </row>
    <row r="165" spans="3:17" ht="17.25" customHeight="1">
      <c r="C165" s="221" t="s">
        <v>136</v>
      </c>
      <c r="D165" s="223"/>
      <c r="E165" s="223"/>
      <c r="F165" s="217">
        <f>SUM(F166:F168)</f>
        <v>0</v>
      </c>
      <c r="G165" s="217">
        <f>SUM(G166:G168)</f>
        <v>0</v>
      </c>
      <c r="H165" s="218">
        <f>SUM(H166:H168)</f>
        <v>0</v>
      </c>
      <c r="I165" s="276">
        <f>SUM(I166:I168)</f>
        <v>0</v>
      </c>
      <c r="J165" s="276">
        <f aca="true" t="shared" si="42" ref="J165:P165">SUM(J166:J168)</f>
        <v>52850804</v>
      </c>
      <c r="K165" s="216">
        <f t="shared" si="42"/>
        <v>89958317</v>
      </c>
      <c r="L165" s="216">
        <f t="shared" si="42"/>
        <v>172030566</v>
      </c>
      <c r="M165" s="216">
        <f t="shared" si="42"/>
        <v>144357398</v>
      </c>
      <c r="N165" s="217">
        <f t="shared" si="42"/>
        <v>194090413</v>
      </c>
      <c r="O165" s="216">
        <f t="shared" si="42"/>
        <v>653287498</v>
      </c>
      <c r="P165" s="220">
        <f t="shared" si="42"/>
        <v>653287498</v>
      </c>
      <c r="Q165" s="197"/>
    </row>
    <row r="166" spans="3:17" ht="17.25" customHeight="1">
      <c r="C166" s="221"/>
      <c r="D166" s="237" t="s">
        <v>31</v>
      </c>
      <c r="E166" s="237"/>
      <c r="F166" s="232">
        <f>SUM('[1]様式２償還'!F166,'[1]様式2現物'!F166)</f>
        <v>0</v>
      </c>
      <c r="G166" s="232">
        <f>SUM('[1]様式２償還'!G166,'[1]様式2現物'!G166)</f>
        <v>0</v>
      </c>
      <c r="H166" s="226">
        <f>SUM(F166:G166)</f>
        <v>0</v>
      </c>
      <c r="I166" s="278">
        <f>SUM('[1]様式２償還'!I166,'[1]様式2現物'!I166)</f>
        <v>0</v>
      </c>
      <c r="J166" s="278">
        <f>SUM('[1]様式２償還'!J166,'[1]様式2現物'!J166)</f>
        <v>10410760</v>
      </c>
      <c r="K166" s="231">
        <f>SUM('[1]様式２償還'!K166,'[1]様式2現物'!K166)</f>
        <v>35169797</v>
      </c>
      <c r="L166" s="231">
        <f>SUM('[1]様式２償還'!L166,'[1]様式2現物'!L166)</f>
        <v>99359512</v>
      </c>
      <c r="M166" s="231">
        <f>SUM('[1]様式２償還'!M166,'[1]様式2現物'!M166)</f>
        <v>92998091</v>
      </c>
      <c r="N166" s="232">
        <f>SUM('[1]様式２償還'!N166,'[1]様式2現物'!N166)</f>
        <v>110381729</v>
      </c>
      <c r="O166" s="224">
        <f t="shared" si="36"/>
        <v>348319889</v>
      </c>
      <c r="P166" s="228">
        <f t="shared" si="37"/>
        <v>348319889</v>
      </c>
      <c r="Q166" s="197"/>
    </row>
    <row r="167" spans="3:17" ht="17.25" customHeight="1">
      <c r="C167" s="221"/>
      <c r="D167" s="237" t="s">
        <v>32</v>
      </c>
      <c r="E167" s="237"/>
      <c r="F167" s="231">
        <f>SUM('[1]様式２償還'!F167,'[1]様式2現物'!F167)</f>
        <v>0</v>
      </c>
      <c r="G167" s="232">
        <f>SUM('[1]様式２償還'!G167,'[1]様式2現物'!G167)</f>
        <v>0</v>
      </c>
      <c r="H167" s="226">
        <f>SUM(F167:G167)</f>
        <v>0</v>
      </c>
      <c r="I167" s="278">
        <f>SUM('[1]様式２償還'!I167,'[1]様式2現物'!I167)</f>
        <v>0</v>
      </c>
      <c r="J167" s="278">
        <f>SUM('[1]様式２償還'!J167,'[1]様式2現物'!J167)</f>
        <v>42440044</v>
      </c>
      <c r="K167" s="231">
        <f>SUM('[1]様式２償還'!K167,'[1]様式2現物'!K167)</f>
        <v>54788520</v>
      </c>
      <c r="L167" s="231">
        <f>SUM('[1]様式２償還'!L167,'[1]様式2現物'!L167)</f>
        <v>71010133</v>
      </c>
      <c r="M167" s="231">
        <f>SUM('[1]様式２償還'!M167,'[1]様式2現物'!M167)</f>
        <v>45526305</v>
      </c>
      <c r="N167" s="232">
        <f>SUM('[1]様式２償還'!N167,'[1]様式2現物'!N167)</f>
        <v>45483842</v>
      </c>
      <c r="O167" s="224">
        <f t="shared" si="36"/>
        <v>259248844</v>
      </c>
      <c r="P167" s="228">
        <f t="shared" si="37"/>
        <v>259248844</v>
      </c>
      <c r="Q167" s="197"/>
    </row>
    <row r="168" spans="3:17" ht="17.25" customHeight="1">
      <c r="C168" s="221"/>
      <c r="D168" s="254" t="s">
        <v>113</v>
      </c>
      <c r="E168" s="254"/>
      <c r="F168" s="255">
        <f>SUM('[1]様式２償還'!F168,'[1]様式2現物'!F168)</f>
        <v>0</v>
      </c>
      <c r="G168" s="256">
        <f>SUM('[1]様式２償還'!G168,'[1]様式2現物'!G168)</f>
        <v>0</v>
      </c>
      <c r="H168" s="257">
        <f>SUM(F168:G168)</f>
        <v>0</v>
      </c>
      <c r="I168" s="279">
        <f>SUM('[1]様式２償還'!I168,'[1]様式2現物'!I168)</f>
        <v>0</v>
      </c>
      <c r="J168" s="279">
        <f>SUM('[1]様式２償還'!J168,'[1]様式2現物'!J168)</f>
        <v>0</v>
      </c>
      <c r="K168" s="259">
        <f>SUM('[1]様式２償還'!K168,'[1]様式2現物'!K168)</f>
        <v>0</v>
      </c>
      <c r="L168" s="259">
        <f>SUM('[1]様式２償還'!L168,'[1]様式2現物'!L168)</f>
        <v>1660921</v>
      </c>
      <c r="M168" s="259">
        <f>SUM('[1]様式２償還'!M168,'[1]様式2現物'!M168)</f>
        <v>5833002</v>
      </c>
      <c r="N168" s="258">
        <f>SUM('[1]様式２償還'!N168,'[1]様式2現物'!N168)</f>
        <v>38224842</v>
      </c>
      <c r="O168" s="260">
        <f t="shared" si="36"/>
        <v>45718765</v>
      </c>
      <c r="P168" s="261">
        <f t="shared" si="37"/>
        <v>45718765</v>
      </c>
      <c r="Q168" s="197"/>
    </row>
    <row r="169" spans="3:17" ht="17.25" customHeight="1" thickBot="1">
      <c r="C169" s="262" t="s">
        <v>137</v>
      </c>
      <c r="D169" s="263"/>
      <c r="E169" s="263"/>
      <c r="F169" s="264">
        <f aca="true" t="shared" si="43" ref="F169:P169">F136+F156+F165</f>
        <v>81941104</v>
      </c>
      <c r="G169" s="265">
        <f t="shared" si="43"/>
        <v>108914055</v>
      </c>
      <c r="H169" s="266">
        <f t="shared" si="43"/>
        <v>190855159</v>
      </c>
      <c r="I169" s="267">
        <f t="shared" si="43"/>
        <v>0</v>
      </c>
      <c r="J169" s="280">
        <f t="shared" si="43"/>
        <v>318810402</v>
      </c>
      <c r="K169" s="264">
        <f t="shared" si="43"/>
        <v>327666790</v>
      </c>
      <c r="L169" s="264">
        <f t="shared" si="43"/>
        <v>457282593</v>
      </c>
      <c r="M169" s="264">
        <f t="shared" si="43"/>
        <v>318239592</v>
      </c>
      <c r="N169" s="265">
        <f t="shared" si="43"/>
        <v>382131918</v>
      </c>
      <c r="O169" s="264">
        <f t="shared" si="43"/>
        <v>1804131295</v>
      </c>
      <c r="P169" s="268">
        <f t="shared" si="43"/>
        <v>1994986454</v>
      </c>
      <c r="Q169" s="197"/>
    </row>
    <row r="170" ht="13.5">
      <c r="Q170" s="19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2"/>
  <rowBreaks count="3" manualBreakCount="3">
    <brk id="42" max="255" man="1"/>
    <brk id="83" max="255" man="1"/>
    <brk id="12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Normal="80" zoomScaleSheetLayoutView="100" zoomScalePageLayoutView="0" workbookViewId="0" topLeftCell="A1">
      <selection activeCell="AZ152" sqref="AZ152"/>
    </sheetView>
  </sheetViews>
  <sheetFormatPr defaultColWidth="8.00390625" defaultRowHeight="13.5"/>
  <cols>
    <col min="1" max="5" width="1.4921875" style="134" customWidth="1"/>
    <col min="6" max="6" width="33.625" style="134" customWidth="1"/>
    <col min="7" max="17" width="10.375" style="134" customWidth="1"/>
    <col min="18" max="18" width="1.4921875" style="134" customWidth="1"/>
    <col min="19" max="16384" width="8.00390625" style="134" customWidth="1"/>
  </cols>
  <sheetData>
    <row r="1" s="127" customFormat="1" ht="17.25">
      <c r="A1" s="126" t="s">
        <v>92</v>
      </c>
    </row>
    <row r="2" spans="1:18" s="127" customFormat="1" ht="24" customHeight="1">
      <c r="A2" s="128" t="s">
        <v>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130"/>
      <c r="O2" s="130"/>
      <c r="P2" s="130"/>
      <c r="Q2" s="130"/>
      <c r="R2" s="130"/>
    </row>
    <row r="3" spans="1:18" s="127" customFormat="1" ht="21" customHeight="1">
      <c r="A3" s="130" t="str">
        <f>'様式１'!A5</f>
        <v>平成２６年５月月報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2" s="132" customFormat="1" ht="13.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5" ht="17.25">
      <c r="A5" s="133" t="s">
        <v>64</v>
      </c>
      <c r="B5" s="133"/>
      <c r="C5" s="133"/>
      <c r="D5" s="133"/>
      <c r="E5" s="133"/>
    </row>
    <row r="6" spans="2:3" ht="14.25">
      <c r="B6" s="135" t="s">
        <v>73</v>
      </c>
      <c r="C6" s="135"/>
    </row>
    <row r="7" spans="2:4" ht="15" thickBot="1">
      <c r="B7" s="135"/>
      <c r="C7" s="135"/>
      <c r="D7" s="136" t="s">
        <v>93</v>
      </c>
    </row>
    <row r="8" spans="3:17" ht="12">
      <c r="C8" s="327" t="s">
        <v>69</v>
      </c>
      <c r="D8" s="328"/>
      <c r="E8" s="328"/>
      <c r="F8" s="329"/>
      <c r="G8" s="321" t="s">
        <v>48</v>
      </c>
      <c r="H8" s="322"/>
      <c r="I8" s="323"/>
      <c r="J8" s="324" t="s">
        <v>49</v>
      </c>
      <c r="K8" s="322"/>
      <c r="L8" s="322"/>
      <c r="M8" s="322"/>
      <c r="N8" s="322"/>
      <c r="O8" s="322"/>
      <c r="P8" s="322"/>
      <c r="Q8" s="325" t="s">
        <v>46</v>
      </c>
    </row>
    <row r="9" spans="3:17" ht="24.75" customHeight="1">
      <c r="C9" s="330"/>
      <c r="D9" s="331"/>
      <c r="E9" s="331"/>
      <c r="F9" s="332"/>
      <c r="G9" s="137" t="s">
        <v>67</v>
      </c>
      <c r="H9" s="138" t="s">
        <v>68</v>
      </c>
      <c r="I9" s="139" t="s">
        <v>44</v>
      </c>
      <c r="J9" s="140" t="s">
        <v>45</v>
      </c>
      <c r="K9" s="138" t="s">
        <v>10</v>
      </c>
      <c r="L9" s="137" t="s">
        <v>11</v>
      </c>
      <c r="M9" s="137" t="s">
        <v>12</v>
      </c>
      <c r="N9" s="137" t="s">
        <v>13</v>
      </c>
      <c r="O9" s="138" t="s">
        <v>14</v>
      </c>
      <c r="P9" s="141" t="s">
        <v>2</v>
      </c>
      <c r="Q9" s="326"/>
    </row>
    <row r="10" spans="3:17" ht="14.25" customHeight="1">
      <c r="C10" s="142" t="s">
        <v>65</v>
      </c>
      <c r="D10" s="143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5"/>
    </row>
    <row r="11" spans="3:17" ht="14.25" customHeight="1">
      <c r="C11" s="146"/>
      <c r="D11" s="147" t="s">
        <v>79</v>
      </c>
      <c r="E11" s="148"/>
      <c r="F11" s="149"/>
      <c r="G11" s="151">
        <f aca="true" t="shared" si="0" ref="G11:Q11">SUM(G12:G18)</f>
        <v>1</v>
      </c>
      <c r="H11" s="151">
        <f t="shared" si="0"/>
        <v>12</v>
      </c>
      <c r="I11" s="152">
        <f t="shared" si="0"/>
        <v>13</v>
      </c>
      <c r="J11" s="153">
        <f t="shared" si="0"/>
        <v>0</v>
      </c>
      <c r="K11" s="151">
        <f t="shared" si="0"/>
        <v>245</v>
      </c>
      <c r="L11" s="151">
        <f t="shared" si="0"/>
        <v>375</v>
      </c>
      <c r="M11" s="151">
        <f t="shared" si="0"/>
        <v>648</v>
      </c>
      <c r="N11" s="151">
        <f t="shared" si="0"/>
        <v>475</v>
      </c>
      <c r="O11" s="151">
        <f t="shared" si="0"/>
        <v>529</v>
      </c>
      <c r="P11" s="152">
        <f>SUM(P12:P18)</f>
        <v>2272</v>
      </c>
      <c r="Q11" s="154">
        <f t="shared" si="0"/>
        <v>2285</v>
      </c>
    </row>
    <row r="12" spans="3:17" ht="14.25" customHeight="1">
      <c r="C12" s="146"/>
      <c r="D12" s="155"/>
      <c r="E12" s="156" t="s">
        <v>74</v>
      </c>
      <c r="F12" s="157"/>
      <c r="G12" s="150">
        <v>0</v>
      </c>
      <c r="H12" s="150">
        <v>0</v>
      </c>
      <c r="I12" s="158">
        <f aca="true" t="shared" si="1" ref="I12:I18">SUM(G12:H12)</f>
        <v>0</v>
      </c>
      <c r="J12" s="159"/>
      <c r="K12" s="160">
        <v>38</v>
      </c>
      <c r="L12" s="151">
        <v>124</v>
      </c>
      <c r="M12" s="151">
        <v>312</v>
      </c>
      <c r="N12" s="151">
        <v>281</v>
      </c>
      <c r="O12" s="151">
        <v>307</v>
      </c>
      <c r="P12" s="158">
        <f aca="true" t="shared" si="2" ref="P12:P18">SUM(J12:O12)</f>
        <v>1062</v>
      </c>
      <c r="Q12" s="161">
        <f aca="true" t="shared" si="3" ref="Q12:Q18">I12+P12</f>
        <v>1062</v>
      </c>
    </row>
    <row r="13" spans="3:17" ht="14.25" customHeight="1">
      <c r="C13" s="146"/>
      <c r="D13" s="162"/>
      <c r="E13" s="156" t="s">
        <v>32</v>
      </c>
      <c r="F13" s="157"/>
      <c r="G13" s="150">
        <v>0</v>
      </c>
      <c r="H13" s="150">
        <v>0</v>
      </c>
      <c r="I13" s="158">
        <f t="shared" si="1"/>
        <v>0</v>
      </c>
      <c r="J13" s="159"/>
      <c r="K13" s="160">
        <v>129</v>
      </c>
      <c r="L13" s="151">
        <v>146</v>
      </c>
      <c r="M13" s="151">
        <v>174</v>
      </c>
      <c r="N13" s="151">
        <v>106</v>
      </c>
      <c r="O13" s="151">
        <v>97</v>
      </c>
      <c r="P13" s="158">
        <f t="shared" si="2"/>
        <v>652</v>
      </c>
      <c r="Q13" s="161">
        <f t="shared" si="3"/>
        <v>652</v>
      </c>
    </row>
    <row r="14" spans="3:17" ht="14.25" customHeight="1">
      <c r="C14" s="146"/>
      <c r="D14" s="155"/>
      <c r="E14" s="156" t="s">
        <v>75</v>
      </c>
      <c r="F14" s="157"/>
      <c r="G14" s="150">
        <v>0</v>
      </c>
      <c r="H14" s="150">
        <v>0</v>
      </c>
      <c r="I14" s="158">
        <f t="shared" si="1"/>
        <v>0</v>
      </c>
      <c r="J14" s="159"/>
      <c r="K14" s="160">
        <v>0</v>
      </c>
      <c r="L14" s="151">
        <v>0</v>
      </c>
      <c r="M14" s="151">
        <v>4</v>
      </c>
      <c r="N14" s="151">
        <v>9</v>
      </c>
      <c r="O14" s="151">
        <v>65</v>
      </c>
      <c r="P14" s="158">
        <f t="shared" si="2"/>
        <v>78</v>
      </c>
      <c r="Q14" s="161">
        <f t="shared" si="3"/>
        <v>78</v>
      </c>
    </row>
    <row r="15" spans="3:17" ht="14.25" customHeight="1">
      <c r="C15" s="146"/>
      <c r="D15" s="155"/>
      <c r="E15" s="319" t="s">
        <v>70</v>
      </c>
      <c r="F15" s="320"/>
      <c r="G15" s="150">
        <v>0</v>
      </c>
      <c r="H15" s="150">
        <v>0</v>
      </c>
      <c r="I15" s="158">
        <f t="shared" si="1"/>
        <v>0</v>
      </c>
      <c r="J15" s="159"/>
      <c r="K15" s="160">
        <v>1</v>
      </c>
      <c r="L15" s="151">
        <v>3</v>
      </c>
      <c r="M15" s="151">
        <v>14</v>
      </c>
      <c r="N15" s="151">
        <v>9</v>
      </c>
      <c r="O15" s="151">
        <v>6</v>
      </c>
      <c r="P15" s="158">
        <f t="shared" si="2"/>
        <v>33</v>
      </c>
      <c r="Q15" s="161">
        <f t="shared" si="3"/>
        <v>33</v>
      </c>
    </row>
    <row r="16" spans="3:17" ht="14.25" customHeight="1">
      <c r="C16" s="146"/>
      <c r="D16" s="155"/>
      <c r="E16" s="156" t="s">
        <v>76</v>
      </c>
      <c r="F16" s="157"/>
      <c r="G16" s="151">
        <v>1</v>
      </c>
      <c r="H16" s="151">
        <v>11</v>
      </c>
      <c r="I16" s="158">
        <f t="shared" si="1"/>
        <v>12</v>
      </c>
      <c r="J16" s="163">
        <v>0</v>
      </c>
      <c r="K16" s="160">
        <v>70</v>
      </c>
      <c r="L16" s="151">
        <v>91</v>
      </c>
      <c r="M16" s="151">
        <v>133</v>
      </c>
      <c r="N16" s="151">
        <v>59</v>
      </c>
      <c r="O16" s="151">
        <v>49</v>
      </c>
      <c r="P16" s="158">
        <f t="shared" si="2"/>
        <v>402</v>
      </c>
      <c r="Q16" s="161">
        <f t="shared" si="3"/>
        <v>414</v>
      </c>
    </row>
    <row r="17" spans="3:17" ht="14.25" customHeight="1">
      <c r="C17" s="146"/>
      <c r="D17" s="155"/>
      <c r="E17" s="319" t="s">
        <v>71</v>
      </c>
      <c r="F17" s="320"/>
      <c r="G17" s="164">
        <v>0</v>
      </c>
      <c r="H17" s="164">
        <v>1</v>
      </c>
      <c r="I17" s="158">
        <f t="shared" si="1"/>
        <v>1</v>
      </c>
      <c r="J17" s="166">
        <v>0</v>
      </c>
      <c r="K17" s="167">
        <v>7</v>
      </c>
      <c r="L17" s="164">
        <v>11</v>
      </c>
      <c r="M17" s="164">
        <v>11</v>
      </c>
      <c r="N17" s="164">
        <v>11</v>
      </c>
      <c r="O17" s="164">
        <v>5</v>
      </c>
      <c r="P17" s="165">
        <f t="shared" si="2"/>
        <v>45</v>
      </c>
      <c r="Q17" s="168">
        <f t="shared" si="3"/>
        <v>46</v>
      </c>
    </row>
    <row r="18" spans="3:17" ht="14.25" customHeight="1">
      <c r="C18" s="146"/>
      <c r="D18" s="169"/>
      <c r="E18" s="333" t="s">
        <v>72</v>
      </c>
      <c r="F18" s="334"/>
      <c r="G18" s="170">
        <v>0</v>
      </c>
      <c r="H18" s="170">
        <v>0</v>
      </c>
      <c r="I18" s="171">
        <f t="shared" si="1"/>
        <v>0</v>
      </c>
      <c r="J18" s="172">
        <v>0</v>
      </c>
      <c r="K18" s="173">
        <v>0</v>
      </c>
      <c r="L18" s="170">
        <v>0</v>
      </c>
      <c r="M18" s="170">
        <v>0</v>
      </c>
      <c r="N18" s="170">
        <v>0</v>
      </c>
      <c r="O18" s="170">
        <v>0</v>
      </c>
      <c r="P18" s="171">
        <f t="shared" si="2"/>
        <v>0</v>
      </c>
      <c r="Q18" s="174">
        <f t="shared" si="3"/>
        <v>0</v>
      </c>
    </row>
    <row r="19" spans="3:17" ht="14.25" customHeight="1">
      <c r="C19" s="146"/>
      <c r="D19" s="175" t="s">
        <v>77</v>
      </c>
      <c r="E19" s="283"/>
      <c r="F19" s="149"/>
      <c r="G19" s="284">
        <f aca="true" t="shared" si="4" ref="G19:Q19">SUM(G20:G26)</f>
        <v>1</v>
      </c>
      <c r="H19" s="284">
        <f t="shared" si="4"/>
        <v>8</v>
      </c>
      <c r="I19" s="285">
        <f t="shared" si="4"/>
        <v>9</v>
      </c>
      <c r="J19" s="286">
        <f t="shared" si="4"/>
        <v>0</v>
      </c>
      <c r="K19" s="287">
        <f t="shared" si="4"/>
        <v>87</v>
      </c>
      <c r="L19" s="284">
        <f t="shared" si="4"/>
        <v>185</v>
      </c>
      <c r="M19" s="284">
        <f t="shared" si="4"/>
        <v>272</v>
      </c>
      <c r="N19" s="284">
        <f t="shared" si="4"/>
        <v>199</v>
      </c>
      <c r="O19" s="284">
        <f t="shared" si="4"/>
        <v>185</v>
      </c>
      <c r="P19" s="285">
        <f t="shared" si="4"/>
        <v>928</v>
      </c>
      <c r="Q19" s="288">
        <f t="shared" si="4"/>
        <v>937</v>
      </c>
    </row>
    <row r="20" spans="3:17" ht="14.25" customHeight="1">
      <c r="C20" s="146"/>
      <c r="D20" s="155"/>
      <c r="E20" s="156" t="s">
        <v>74</v>
      </c>
      <c r="F20" s="157"/>
      <c r="G20" s="150">
        <v>0</v>
      </c>
      <c r="H20" s="150">
        <v>0</v>
      </c>
      <c r="I20" s="158">
        <f aca="true" t="shared" si="5" ref="I20:I26">SUM(G20:H20)</f>
        <v>0</v>
      </c>
      <c r="J20" s="159"/>
      <c r="K20" s="160">
        <v>19</v>
      </c>
      <c r="L20" s="151">
        <v>85</v>
      </c>
      <c r="M20" s="151">
        <v>147</v>
      </c>
      <c r="N20" s="151">
        <v>127</v>
      </c>
      <c r="O20" s="151">
        <v>114</v>
      </c>
      <c r="P20" s="158">
        <f>SUM(J20:O20)</f>
        <v>492</v>
      </c>
      <c r="Q20" s="161">
        <f aca="true" t="shared" si="6" ref="Q20:Q26">I20+P20</f>
        <v>492</v>
      </c>
    </row>
    <row r="21" spans="3:17" ht="14.25" customHeight="1">
      <c r="C21" s="146"/>
      <c r="D21" s="162"/>
      <c r="E21" s="156" t="s">
        <v>32</v>
      </c>
      <c r="F21" s="157"/>
      <c r="G21" s="150">
        <v>0</v>
      </c>
      <c r="H21" s="150">
        <v>0</v>
      </c>
      <c r="I21" s="158">
        <f t="shared" si="5"/>
        <v>0</v>
      </c>
      <c r="J21" s="159"/>
      <c r="K21" s="160">
        <v>19</v>
      </c>
      <c r="L21" s="151">
        <v>29</v>
      </c>
      <c r="M21" s="151">
        <v>22</v>
      </c>
      <c r="N21" s="151">
        <v>18</v>
      </c>
      <c r="O21" s="151">
        <v>11</v>
      </c>
      <c r="P21" s="158">
        <f aca="true" t="shared" si="7" ref="P21:P26">SUM(J21:O21)</f>
        <v>99</v>
      </c>
      <c r="Q21" s="161">
        <f t="shared" si="6"/>
        <v>99</v>
      </c>
    </row>
    <row r="22" spans="3:17" ht="14.25" customHeight="1">
      <c r="C22" s="146"/>
      <c r="D22" s="155"/>
      <c r="E22" s="156" t="s">
        <v>75</v>
      </c>
      <c r="F22" s="157"/>
      <c r="G22" s="150">
        <v>0</v>
      </c>
      <c r="H22" s="150">
        <v>0</v>
      </c>
      <c r="I22" s="158">
        <f t="shared" si="5"/>
        <v>0</v>
      </c>
      <c r="J22" s="159"/>
      <c r="K22" s="160">
        <v>0</v>
      </c>
      <c r="L22" s="151">
        <v>0</v>
      </c>
      <c r="M22" s="151">
        <v>0</v>
      </c>
      <c r="N22" s="151">
        <v>1</v>
      </c>
      <c r="O22" s="151">
        <v>16</v>
      </c>
      <c r="P22" s="158">
        <f t="shared" si="7"/>
        <v>17</v>
      </c>
      <c r="Q22" s="161">
        <f t="shared" si="6"/>
        <v>17</v>
      </c>
    </row>
    <row r="23" spans="3:17" ht="14.25" customHeight="1">
      <c r="C23" s="146"/>
      <c r="D23" s="155"/>
      <c r="E23" s="319" t="s">
        <v>70</v>
      </c>
      <c r="F23" s="320"/>
      <c r="G23" s="150">
        <v>0</v>
      </c>
      <c r="H23" s="150">
        <v>0</v>
      </c>
      <c r="I23" s="158">
        <f t="shared" si="5"/>
        <v>0</v>
      </c>
      <c r="J23" s="159"/>
      <c r="K23" s="160">
        <v>1</v>
      </c>
      <c r="L23" s="151">
        <v>3</v>
      </c>
      <c r="M23" s="151">
        <v>14</v>
      </c>
      <c r="N23" s="151">
        <v>9</v>
      </c>
      <c r="O23" s="151">
        <v>6</v>
      </c>
      <c r="P23" s="158">
        <f t="shared" si="7"/>
        <v>33</v>
      </c>
      <c r="Q23" s="161">
        <f t="shared" si="6"/>
        <v>33</v>
      </c>
    </row>
    <row r="24" spans="3:17" ht="14.25" customHeight="1">
      <c r="C24" s="146"/>
      <c r="D24" s="155"/>
      <c r="E24" s="156" t="s">
        <v>76</v>
      </c>
      <c r="F24" s="157"/>
      <c r="G24" s="151">
        <v>1</v>
      </c>
      <c r="H24" s="151">
        <v>7</v>
      </c>
      <c r="I24" s="158">
        <f t="shared" si="5"/>
        <v>8</v>
      </c>
      <c r="J24" s="163">
        <v>0</v>
      </c>
      <c r="K24" s="160">
        <v>47</v>
      </c>
      <c r="L24" s="151">
        <v>67</v>
      </c>
      <c r="M24" s="151">
        <v>88</v>
      </c>
      <c r="N24" s="151">
        <v>41</v>
      </c>
      <c r="O24" s="151">
        <v>37</v>
      </c>
      <c r="P24" s="158">
        <f t="shared" si="7"/>
        <v>280</v>
      </c>
      <c r="Q24" s="161">
        <f t="shared" si="6"/>
        <v>288</v>
      </c>
    </row>
    <row r="25" spans="3:17" ht="14.25" customHeight="1">
      <c r="C25" s="146"/>
      <c r="D25" s="155"/>
      <c r="E25" s="319" t="s">
        <v>71</v>
      </c>
      <c r="F25" s="320"/>
      <c r="G25" s="164">
        <v>0</v>
      </c>
      <c r="H25" s="164">
        <v>1</v>
      </c>
      <c r="I25" s="165">
        <f t="shared" si="5"/>
        <v>1</v>
      </c>
      <c r="J25" s="166">
        <v>0</v>
      </c>
      <c r="K25" s="167">
        <v>1</v>
      </c>
      <c r="L25" s="164">
        <v>1</v>
      </c>
      <c r="M25" s="164">
        <v>1</v>
      </c>
      <c r="N25" s="164">
        <v>3</v>
      </c>
      <c r="O25" s="164">
        <v>1</v>
      </c>
      <c r="P25" s="158">
        <f t="shared" si="7"/>
        <v>7</v>
      </c>
      <c r="Q25" s="168">
        <f t="shared" si="6"/>
        <v>8</v>
      </c>
    </row>
    <row r="26" spans="3:17" ht="14.25" customHeight="1" thickBot="1">
      <c r="C26" s="176"/>
      <c r="D26" s="177"/>
      <c r="E26" s="335" t="s">
        <v>72</v>
      </c>
      <c r="F26" s="336"/>
      <c r="G26" s="178">
        <v>0</v>
      </c>
      <c r="H26" s="178">
        <v>0</v>
      </c>
      <c r="I26" s="179">
        <f t="shared" si="5"/>
        <v>0</v>
      </c>
      <c r="J26" s="180">
        <v>0</v>
      </c>
      <c r="K26" s="181">
        <v>0</v>
      </c>
      <c r="L26" s="178">
        <v>0</v>
      </c>
      <c r="M26" s="178">
        <v>0</v>
      </c>
      <c r="N26" s="178">
        <v>0</v>
      </c>
      <c r="O26" s="178">
        <v>0</v>
      </c>
      <c r="P26" s="179">
        <f t="shared" si="7"/>
        <v>0</v>
      </c>
      <c r="Q26" s="182">
        <f t="shared" si="6"/>
        <v>0</v>
      </c>
    </row>
    <row r="27" spans="3:17" ht="14.25" customHeight="1">
      <c r="C27" s="183" t="s">
        <v>78</v>
      </c>
      <c r="D27" s="184"/>
      <c r="E27" s="184"/>
      <c r="F27" s="184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6"/>
    </row>
    <row r="28" spans="3:17" ht="14.25" customHeight="1">
      <c r="C28" s="146"/>
      <c r="D28" s="147" t="s">
        <v>80</v>
      </c>
      <c r="E28" s="148"/>
      <c r="F28" s="149"/>
      <c r="G28" s="150">
        <f aca="true" t="shared" si="8" ref="G28:O28">SUM(G29:G35)</f>
        <v>4920</v>
      </c>
      <c r="H28" s="151">
        <f t="shared" si="8"/>
        <v>62628</v>
      </c>
      <c r="I28" s="152">
        <f>SUM(I29:I35)</f>
        <v>67548</v>
      </c>
      <c r="J28" s="153">
        <f t="shared" si="8"/>
        <v>0</v>
      </c>
      <c r="K28" s="287">
        <f t="shared" si="8"/>
        <v>5096288</v>
      </c>
      <c r="L28" s="289">
        <f t="shared" si="8"/>
        <v>8180814</v>
      </c>
      <c r="M28" s="151">
        <f t="shared" si="8"/>
        <v>15189466</v>
      </c>
      <c r="N28" s="151">
        <f t="shared" si="8"/>
        <v>11781574</v>
      </c>
      <c r="O28" s="151">
        <f t="shared" si="8"/>
        <v>13678556</v>
      </c>
      <c r="P28" s="165">
        <f aca="true" t="shared" si="9" ref="P28:P37">SUM(K28:O28)</f>
        <v>53926698</v>
      </c>
      <c r="Q28" s="168">
        <f aca="true" t="shared" si="10" ref="Q28:Q33">I28+P28</f>
        <v>53994246</v>
      </c>
    </row>
    <row r="29" spans="3:17" ht="14.25" customHeight="1">
      <c r="C29" s="146"/>
      <c r="D29" s="155"/>
      <c r="E29" s="156" t="s">
        <v>74</v>
      </c>
      <c r="F29" s="157"/>
      <c r="G29" s="150">
        <v>0</v>
      </c>
      <c r="H29" s="150">
        <v>0</v>
      </c>
      <c r="I29" s="158">
        <f aca="true" t="shared" si="11" ref="I29:I35">SUM(G29:H29)</f>
        <v>0</v>
      </c>
      <c r="J29" s="159"/>
      <c r="K29" s="160">
        <v>1118640</v>
      </c>
      <c r="L29" s="151">
        <v>3511090</v>
      </c>
      <c r="M29" s="151">
        <v>8713870</v>
      </c>
      <c r="N29" s="151">
        <v>7813650</v>
      </c>
      <c r="O29" s="151">
        <v>8648280</v>
      </c>
      <c r="P29" s="165">
        <f t="shared" si="9"/>
        <v>29805530</v>
      </c>
      <c r="Q29" s="168">
        <f t="shared" si="10"/>
        <v>29805530</v>
      </c>
    </row>
    <row r="30" spans="3:17" ht="14.25" customHeight="1">
      <c r="C30" s="146"/>
      <c r="D30" s="162"/>
      <c r="E30" s="156" t="s">
        <v>32</v>
      </c>
      <c r="F30" s="157"/>
      <c r="G30" s="150">
        <v>0</v>
      </c>
      <c r="H30" s="150">
        <v>0</v>
      </c>
      <c r="I30" s="158">
        <f t="shared" si="11"/>
        <v>0</v>
      </c>
      <c r="J30" s="159"/>
      <c r="K30" s="160">
        <v>3507460</v>
      </c>
      <c r="L30" s="151">
        <v>4010430</v>
      </c>
      <c r="M30" s="151">
        <v>4690400</v>
      </c>
      <c r="N30" s="151">
        <v>2895080</v>
      </c>
      <c r="O30" s="151">
        <v>2648280</v>
      </c>
      <c r="P30" s="165">
        <f t="shared" si="9"/>
        <v>17751650</v>
      </c>
      <c r="Q30" s="168">
        <f t="shared" si="10"/>
        <v>17751650</v>
      </c>
    </row>
    <row r="31" spans="3:17" ht="14.25" customHeight="1">
      <c r="C31" s="146"/>
      <c r="D31" s="155"/>
      <c r="E31" s="156" t="s">
        <v>75</v>
      </c>
      <c r="F31" s="157"/>
      <c r="G31" s="150">
        <v>0</v>
      </c>
      <c r="H31" s="150">
        <v>0</v>
      </c>
      <c r="I31" s="158">
        <f t="shared" si="11"/>
        <v>0</v>
      </c>
      <c r="J31" s="159"/>
      <c r="K31" s="160">
        <v>0</v>
      </c>
      <c r="L31" s="151">
        <v>0</v>
      </c>
      <c r="M31" s="151">
        <v>99500</v>
      </c>
      <c r="N31" s="151">
        <v>238450</v>
      </c>
      <c r="O31" s="151">
        <v>1820230</v>
      </c>
      <c r="P31" s="165">
        <f t="shared" si="9"/>
        <v>2158180</v>
      </c>
      <c r="Q31" s="168">
        <f t="shared" si="10"/>
        <v>2158180</v>
      </c>
    </row>
    <row r="32" spans="3:17" ht="14.25" customHeight="1">
      <c r="C32" s="146"/>
      <c r="D32" s="155"/>
      <c r="E32" s="319" t="s">
        <v>70</v>
      </c>
      <c r="F32" s="320"/>
      <c r="G32" s="150">
        <v>0</v>
      </c>
      <c r="H32" s="150">
        <v>0</v>
      </c>
      <c r="I32" s="158">
        <f t="shared" si="11"/>
        <v>0</v>
      </c>
      <c r="J32" s="159"/>
      <c r="K32" s="160">
        <v>33480</v>
      </c>
      <c r="L32" s="151">
        <v>74280</v>
      </c>
      <c r="M32" s="151">
        <v>374410</v>
      </c>
      <c r="N32" s="151">
        <v>232760</v>
      </c>
      <c r="O32" s="151">
        <v>168020</v>
      </c>
      <c r="P32" s="165">
        <f t="shared" si="9"/>
        <v>882950</v>
      </c>
      <c r="Q32" s="168">
        <f t="shared" si="10"/>
        <v>882950</v>
      </c>
    </row>
    <row r="33" spans="3:17" ht="14.25" customHeight="1">
      <c r="C33" s="146"/>
      <c r="D33" s="155"/>
      <c r="E33" s="156" t="s">
        <v>76</v>
      </c>
      <c r="F33" s="157"/>
      <c r="G33" s="151">
        <v>4920</v>
      </c>
      <c r="H33" s="151">
        <v>59708</v>
      </c>
      <c r="I33" s="158">
        <f t="shared" si="11"/>
        <v>64628</v>
      </c>
      <c r="J33" s="163">
        <v>0</v>
      </c>
      <c r="K33" s="160">
        <v>391138</v>
      </c>
      <c r="L33" s="151">
        <v>527304</v>
      </c>
      <c r="M33" s="151">
        <v>1249696</v>
      </c>
      <c r="N33" s="151">
        <v>498664</v>
      </c>
      <c r="O33" s="151">
        <v>366546</v>
      </c>
      <c r="P33" s="165">
        <f t="shared" si="9"/>
        <v>3033348</v>
      </c>
      <c r="Q33" s="168">
        <f t="shared" si="10"/>
        <v>3097976</v>
      </c>
    </row>
    <row r="34" spans="3:17" ht="14.25" customHeight="1">
      <c r="C34" s="146"/>
      <c r="D34" s="155"/>
      <c r="E34" s="319" t="s">
        <v>71</v>
      </c>
      <c r="F34" s="320"/>
      <c r="G34" s="164">
        <v>0</v>
      </c>
      <c r="H34" s="164">
        <v>2920</v>
      </c>
      <c r="I34" s="165">
        <f t="shared" si="11"/>
        <v>2920</v>
      </c>
      <c r="J34" s="166">
        <v>0</v>
      </c>
      <c r="K34" s="167">
        <v>45570</v>
      </c>
      <c r="L34" s="164">
        <v>57710</v>
      </c>
      <c r="M34" s="164">
        <v>61590</v>
      </c>
      <c r="N34" s="164">
        <v>102970</v>
      </c>
      <c r="O34" s="164">
        <v>27200</v>
      </c>
      <c r="P34" s="165">
        <f t="shared" si="9"/>
        <v>295040</v>
      </c>
      <c r="Q34" s="168">
        <f>I34+P34</f>
        <v>297960</v>
      </c>
    </row>
    <row r="35" spans="3:17" ht="14.25" customHeight="1">
      <c r="C35" s="146"/>
      <c r="D35" s="169"/>
      <c r="E35" s="333" t="s">
        <v>72</v>
      </c>
      <c r="F35" s="334"/>
      <c r="G35" s="170">
        <v>0</v>
      </c>
      <c r="H35" s="170">
        <v>0</v>
      </c>
      <c r="I35" s="171">
        <f t="shared" si="11"/>
        <v>0</v>
      </c>
      <c r="J35" s="172">
        <v>0</v>
      </c>
      <c r="K35" s="173">
        <v>0</v>
      </c>
      <c r="L35" s="170">
        <v>0</v>
      </c>
      <c r="M35" s="170">
        <v>0</v>
      </c>
      <c r="N35" s="170">
        <v>0</v>
      </c>
      <c r="O35" s="170">
        <v>0</v>
      </c>
      <c r="P35" s="171">
        <f t="shared" si="9"/>
        <v>0</v>
      </c>
      <c r="Q35" s="174">
        <f>I35+P35</f>
        <v>0</v>
      </c>
    </row>
    <row r="36" spans="3:17" ht="14.25" customHeight="1">
      <c r="C36" s="146"/>
      <c r="D36" s="175" t="s">
        <v>77</v>
      </c>
      <c r="E36" s="283"/>
      <c r="F36" s="149"/>
      <c r="G36" s="284">
        <f aca="true" t="shared" si="12" ref="G36:O36">SUM(G37:G43)</f>
        <v>5260</v>
      </c>
      <c r="H36" s="284">
        <f t="shared" si="12"/>
        <v>46540</v>
      </c>
      <c r="I36" s="285">
        <f>SUM(I37:I43)</f>
        <v>51800</v>
      </c>
      <c r="J36" s="286">
        <f t="shared" si="12"/>
        <v>0</v>
      </c>
      <c r="K36" s="287">
        <f t="shared" si="12"/>
        <v>1148610</v>
      </c>
      <c r="L36" s="284">
        <f t="shared" si="12"/>
        <v>3109420</v>
      </c>
      <c r="M36" s="284">
        <f t="shared" si="12"/>
        <v>5144200</v>
      </c>
      <c r="N36" s="284">
        <f t="shared" si="12"/>
        <v>4245530</v>
      </c>
      <c r="O36" s="284">
        <f t="shared" si="12"/>
        <v>3886470</v>
      </c>
      <c r="P36" s="285">
        <f t="shared" si="9"/>
        <v>17534230</v>
      </c>
      <c r="Q36" s="288">
        <f>SUM(Q37:Q43)</f>
        <v>17586030</v>
      </c>
    </row>
    <row r="37" spans="3:17" ht="14.25" customHeight="1">
      <c r="C37" s="146"/>
      <c r="D37" s="155"/>
      <c r="E37" s="156" t="s">
        <v>74</v>
      </c>
      <c r="F37" s="157"/>
      <c r="G37" s="150">
        <v>0</v>
      </c>
      <c r="H37" s="150">
        <v>0</v>
      </c>
      <c r="I37" s="158">
        <f>SUM(G37:H37)</f>
        <v>0</v>
      </c>
      <c r="J37" s="159"/>
      <c r="K37" s="160">
        <v>497240</v>
      </c>
      <c r="L37" s="151">
        <v>1972890</v>
      </c>
      <c r="M37" s="151">
        <v>3628080</v>
      </c>
      <c r="N37" s="151">
        <v>3186120</v>
      </c>
      <c r="O37" s="151">
        <v>2982120</v>
      </c>
      <c r="P37" s="285">
        <f t="shared" si="9"/>
        <v>12266450</v>
      </c>
      <c r="Q37" s="161">
        <f aca="true" t="shared" si="13" ref="Q37:Q43">I37+P37</f>
        <v>12266450</v>
      </c>
    </row>
    <row r="38" spans="3:17" ht="14.25" customHeight="1">
      <c r="C38" s="146"/>
      <c r="D38" s="162"/>
      <c r="E38" s="156" t="s">
        <v>32</v>
      </c>
      <c r="F38" s="157"/>
      <c r="G38" s="150">
        <v>0</v>
      </c>
      <c r="H38" s="150">
        <v>0</v>
      </c>
      <c r="I38" s="158">
        <f aca="true" t="shared" si="14" ref="I38:I43">SUM(G38:H38)</f>
        <v>0</v>
      </c>
      <c r="J38" s="159"/>
      <c r="K38" s="160">
        <v>423370</v>
      </c>
      <c r="L38" s="151">
        <v>696150</v>
      </c>
      <c r="M38" s="151">
        <v>401890</v>
      </c>
      <c r="N38" s="151">
        <v>421540</v>
      </c>
      <c r="O38" s="151">
        <v>206900</v>
      </c>
      <c r="P38" s="158">
        <f aca="true" t="shared" si="15" ref="P38:P43">SUM(K38:O38)</f>
        <v>2149850</v>
      </c>
      <c r="Q38" s="161">
        <f t="shared" si="13"/>
        <v>2149850</v>
      </c>
    </row>
    <row r="39" spans="3:17" ht="14.25" customHeight="1">
      <c r="C39" s="146"/>
      <c r="D39" s="155"/>
      <c r="E39" s="156" t="s">
        <v>75</v>
      </c>
      <c r="F39" s="157"/>
      <c r="G39" s="150">
        <v>0</v>
      </c>
      <c r="H39" s="150">
        <v>0</v>
      </c>
      <c r="I39" s="158">
        <f t="shared" si="14"/>
        <v>0</v>
      </c>
      <c r="J39" s="159"/>
      <c r="K39" s="160">
        <v>0</v>
      </c>
      <c r="L39" s="151">
        <v>0</v>
      </c>
      <c r="M39" s="151">
        <v>0</v>
      </c>
      <c r="N39" s="151">
        <v>10230</v>
      </c>
      <c r="O39" s="151">
        <v>282360</v>
      </c>
      <c r="P39" s="158">
        <f t="shared" si="15"/>
        <v>292590</v>
      </c>
      <c r="Q39" s="161">
        <f>I39+P39</f>
        <v>292590</v>
      </c>
    </row>
    <row r="40" spans="3:17" ht="14.25" customHeight="1">
      <c r="C40" s="146"/>
      <c r="D40" s="155"/>
      <c r="E40" s="319" t="s">
        <v>70</v>
      </c>
      <c r="F40" s="320"/>
      <c r="G40" s="150">
        <v>0</v>
      </c>
      <c r="H40" s="150">
        <v>0</v>
      </c>
      <c r="I40" s="158">
        <f t="shared" si="14"/>
        <v>0</v>
      </c>
      <c r="J40" s="159"/>
      <c r="K40" s="160">
        <v>35650</v>
      </c>
      <c r="L40" s="151">
        <v>76570</v>
      </c>
      <c r="M40" s="151">
        <v>415100</v>
      </c>
      <c r="N40" s="151">
        <v>262870</v>
      </c>
      <c r="O40" s="151">
        <v>183520</v>
      </c>
      <c r="P40" s="158">
        <f t="shared" si="15"/>
        <v>973710</v>
      </c>
      <c r="Q40" s="161">
        <f t="shared" si="13"/>
        <v>973710</v>
      </c>
    </row>
    <row r="41" spans="3:17" ht="14.25" customHeight="1">
      <c r="C41" s="146"/>
      <c r="D41" s="155"/>
      <c r="E41" s="156" t="s">
        <v>76</v>
      </c>
      <c r="F41" s="157"/>
      <c r="G41" s="151">
        <v>5260</v>
      </c>
      <c r="H41" s="151">
        <v>45220</v>
      </c>
      <c r="I41" s="158">
        <f>SUM(G41:H41)</f>
        <v>50480</v>
      </c>
      <c r="J41" s="163">
        <v>0</v>
      </c>
      <c r="K41" s="160">
        <v>182000</v>
      </c>
      <c r="L41" s="151">
        <v>361250</v>
      </c>
      <c r="M41" s="151">
        <v>694530</v>
      </c>
      <c r="N41" s="151">
        <v>319920</v>
      </c>
      <c r="O41" s="151">
        <v>228120</v>
      </c>
      <c r="P41" s="158">
        <f t="shared" si="15"/>
        <v>1785820</v>
      </c>
      <c r="Q41" s="161">
        <f>I41+P41</f>
        <v>1836300</v>
      </c>
    </row>
    <row r="42" spans="3:17" ht="14.25" customHeight="1">
      <c r="C42" s="146"/>
      <c r="D42" s="162"/>
      <c r="E42" s="319" t="s">
        <v>71</v>
      </c>
      <c r="F42" s="320"/>
      <c r="G42" s="151">
        <v>0</v>
      </c>
      <c r="H42" s="151">
        <v>1320</v>
      </c>
      <c r="I42" s="158">
        <f t="shared" si="14"/>
        <v>1320</v>
      </c>
      <c r="J42" s="163">
        <v>0</v>
      </c>
      <c r="K42" s="160">
        <v>10350</v>
      </c>
      <c r="L42" s="151">
        <v>2560</v>
      </c>
      <c r="M42" s="151">
        <v>4600</v>
      </c>
      <c r="N42" s="151">
        <v>44850</v>
      </c>
      <c r="O42" s="151">
        <v>3450</v>
      </c>
      <c r="P42" s="158">
        <f t="shared" si="15"/>
        <v>65810</v>
      </c>
      <c r="Q42" s="161">
        <f t="shared" si="13"/>
        <v>67130</v>
      </c>
    </row>
    <row r="43" spans="3:17" ht="14.25" customHeight="1">
      <c r="C43" s="183"/>
      <c r="D43" s="187"/>
      <c r="E43" s="333" t="s">
        <v>72</v>
      </c>
      <c r="F43" s="334"/>
      <c r="G43" s="170">
        <v>0</v>
      </c>
      <c r="H43" s="170">
        <v>0</v>
      </c>
      <c r="I43" s="171">
        <f t="shared" si="14"/>
        <v>0</v>
      </c>
      <c r="J43" s="172">
        <v>0</v>
      </c>
      <c r="K43" s="173">
        <v>0</v>
      </c>
      <c r="L43" s="170">
        <v>0</v>
      </c>
      <c r="M43" s="170">
        <v>0</v>
      </c>
      <c r="N43" s="170">
        <v>0</v>
      </c>
      <c r="O43" s="170">
        <v>0</v>
      </c>
      <c r="P43" s="171">
        <f t="shared" si="15"/>
        <v>0</v>
      </c>
      <c r="Q43" s="174">
        <f t="shared" si="13"/>
        <v>0</v>
      </c>
    </row>
    <row r="44" spans="3:17" ht="14.25" customHeight="1" thickBot="1">
      <c r="C44" s="188"/>
      <c r="D44" s="189" t="s">
        <v>66</v>
      </c>
      <c r="E44" s="189"/>
      <c r="F44" s="189"/>
      <c r="G44" s="190">
        <f aca="true" t="shared" si="16" ref="G44:N44">G28+G36</f>
        <v>10180</v>
      </c>
      <c r="H44" s="191">
        <f t="shared" si="16"/>
        <v>109168</v>
      </c>
      <c r="I44" s="192">
        <f>I28+I36</f>
        <v>119348</v>
      </c>
      <c r="J44" s="193">
        <f t="shared" si="16"/>
        <v>0</v>
      </c>
      <c r="K44" s="194">
        <f t="shared" si="16"/>
        <v>6244898</v>
      </c>
      <c r="L44" s="191">
        <f t="shared" si="16"/>
        <v>11290234</v>
      </c>
      <c r="M44" s="191">
        <f t="shared" si="16"/>
        <v>20333666</v>
      </c>
      <c r="N44" s="191">
        <f t="shared" si="16"/>
        <v>16027104</v>
      </c>
      <c r="O44" s="191">
        <f>O28+O36</f>
        <v>17565026</v>
      </c>
      <c r="P44" s="192">
        <f>P28+P36</f>
        <v>71460928</v>
      </c>
      <c r="Q44" s="195">
        <f>Q28+Q36</f>
        <v>71580276</v>
      </c>
    </row>
  </sheetData>
  <sheetProtection/>
  <mergeCells count="16"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  <mergeCell ref="E15:F15"/>
    <mergeCell ref="E23:F23"/>
    <mergeCell ref="E32:F32"/>
    <mergeCell ref="E40:F40"/>
    <mergeCell ref="G8:I8"/>
    <mergeCell ref="J8:P8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 P33 P35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1">
      <selection activeCell="AP158" sqref="AP158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81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37" t="s">
        <v>16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s="2" customFormat="1" ht="24" customHeight="1">
      <c r="A4" s="337" t="str">
        <f>'様式１'!A5</f>
        <v>平成２６年５月月報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118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109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82</v>
      </c>
      <c r="C10" s="110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38</v>
      </c>
      <c r="D12" s="110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111" t="s">
        <v>33</v>
      </c>
      <c r="H13" s="111" t="s">
        <v>34</v>
      </c>
      <c r="I13" s="111" t="s">
        <v>2</v>
      </c>
      <c r="J13" s="112"/>
      <c r="K13" s="36"/>
      <c r="L13" s="36"/>
    </row>
    <row r="14" spans="2:12" s="15" customFormat="1" ht="15.75" customHeight="1">
      <c r="B14" s="36"/>
      <c r="C14" s="36"/>
      <c r="D14" s="55" t="s">
        <v>35</v>
      </c>
      <c r="E14" s="56"/>
      <c r="F14" s="56"/>
      <c r="G14" s="119">
        <v>236</v>
      </c>
      <c r="H14" s="119">
        <v>99</v>
      </c>
      <c r="I14" s="340">
        <f>SUM(G14:H14)</f>
        <v>335</v>
      </c>
      <c r="J14" s="341"/>
      <c r="K14" s="36"/>
      <c r="L14" s="36"/>
    </row>
    <row r="15" spans="2:12" s="15" customFormat="1" ht="15.75" customHeight="1" thickBot="1">
      <c r="B15" s="36"/>
      <c r="C15" s="36"/>
      <c r="D15" s="59" t="s">
        <v>83</v>
      </c>
      <c r="E15" s="60"/>
      <c r="F15" s="60"/>
      <c r="G15" s="120">
        <v>1433959</v>
      </c>
      <c r="H15" s="120">
        <v>335685</v>
      </c>
      <c r="I15" s="338">
        <f>SUM(G15:H15)</f>
        <v>1769644</v>
      </c>
      <c r="J15" s="339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84</v>
      </c>
      <c r="D17" s="110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111" t="s">
        <v>33</v>
      </c>
      <c r="H18" s="111" t="s">
        <v>34</v>
      </c>
      <c r="I18" s="111" t="s">
        <v>2</v>
      </c>
      <c r="J18" s="112"/>
      <c r="K18" s="36"/>
      <c r="L18" s="36"/>
    </row>
    <row r="19" spans="2:12" s="15" customFormat="1" ht="15.75" customHeight="1">
      <c r="B19" s="36"/>
      <c r="C19" s="36"/>
      <c r="D19" s="55" t="s">
        <v>35</v>
      </c>
      <c r="E19" s="114"/>
      <c r="F19" s="56"/>
      <c r="G19" s="119">
        <v>100</v>
      </c>
      <c r="H19" s="119">
        <v>627</v>
      </c>
      <c r="I19" s="340">
        <f>SUM(G19:H19)</f>
        <v>727</v>
      </c>
      <c r="J19" s="341"/>
      <c r="K19" s="36"/>
      <c r="L19" s="36"/>
    </row>
    <row r="20" spans="2:12" s="15" customFormat="1" ht="15.75" customHeight="1" thickBot="1">
      <c r="B20" s="36"/>
      <c r="C20" s="36"/>
      <c r="D20" s="59" t="s">
        <v>83</v>
      </c>
      <c r="E20" s="60"/>
      <c r="F20" s="60"/>
      <c r="G20" s="120">
        <v>719848</v>
      </c>
      <c r="H20" s="120">
        <v>3861625</v>
      </c>
      <c r="I20" s="338">
        <f>SUM(G20:H20)</f>
        <v>4581473</v>
      </c>
      <c r="J20" s="339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85</v>
      </c>
      <c r="D22" s="110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111" t="s">
        <v>33</v>
      </c>
      <c r="H23" s="111" t="s">
        <v>34</v>
      </c>
      <c r="I23" s="111" t="s">
        <v>2</v>
      </c>
      <c r="J23" s="112"/>
      <c r="K23" s="36"/>
      <c r="L23" s="36"/>
    </row>
    <row r="24" spans="2:12" s="15" customFormat="1" ht="15.75" customHeight="1">
      <c r="B24" s="36"/>
      <c r="C24" s="36"/>
      <c r="D24" s="115" t="s">
        <v>35</v>
      </c>
      <c r="E24" s="114"/>
      <c r="F24" s="114"/>
      <c r="G24" s="119">
        <v>108</v>
      </c>
      <c r="H24" s="119">
        <v>2512</v>
      </c>
      <c r="I24" s="340">
        <f>SUM(G24:H24)</f>
        <v>2620</v>
      </c>
      <c r="J24" s="341"/>
      <c r="K24" s="36"/>
      <c r="L24" s="36"/>
    </row>
    <row r="25" spans="2:12" s="15" customFormat="1" ht="15.75" customHeight="1" thickBot="1">
      <c r="B25" s="36"/>
      <c r="C25" s="36"/>
      <c r="D25" s="59" t="s">
        <v>83</v>
      </c>
      <c r="E25" s="60"/>
      <c r="F25" s="60"/>
      <c r="G25" s="121">
        <v>1008830</v>
      </c>
      <c r="H25" s="121">
        <v>30372462</v>
      </c>
      <c r="I25" s="338">
        <f>SUM(G25:H25)</f>
        <v>31381292</v>
      </c>
      <c r="J25" s="339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86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116" t="s">
        <v>33</v>
      </c>
      <c r="H28" s="111" t="s">
        <v>34</v>
      </c>
      <c r="I28" s="111" t="s">
        <v>2</v>
      </c>
      <c r="J28" s="112"/>
      <c r="K28" s="36"/>
      <c r="L28" s="36"/>
    </row>
    <row r="29" spans="2:12" s="15" customFormat="1" ht="15.75" customHeight="1">
      <c r="B29" s="36"/>
      <c r="C29" s="36"/>
      <c r="D29" s="55" t="s">
        <v>35</v>
      </c>
      <c r="E29" s="56"/>
      <c r="F29" s="56"/>
      <c r="G29" s="119">
        <v>0</v>
      </c>
      <c r="H29" s="119">
        <v>8</v>
      </c>
      <c r="I29" s="340">
        <f>SUM(G29:H29)</f>
        <v>8</v>
      </c>
      <c r="J29" s="341"/>
      <c r="K29" s="36"/>
      <c r="L29" s="36"/>
    </row>
    <row r="30" spans="2:12" s="15" customFormat="1" ht="15.75" customHeight="1" thickBot="1">
      <c r="B30" s="36"/>
      <c r="C30" s="36"/>
      <c r="D30" s="59" t="s">
        <v>83</v>
      </c>
      <c r="E30" s="60"/>
      <c r="F30" s="60"/>
      <c r="G30" s="120">
        <v>0</v>
      </c>
      <c r="H30" s="120">
        <v>101529</v>
      </c>
      <c r="I30" s="338">
        <f>SUM(G30:H30)</f>
        <v>101529</v>
      </c>
      <c r="J30" s="339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117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87</v>
      </c>
      <c r="D32" s="36"/>
      <c r="E32" s="36"/>
      <c r="F32" s="36"/>
      <c r="G32" s="113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116" t="s">
        <v>33</v>
      </c>
      <c r="H33" s="111" t="s">
        <v>94</v>
      </c>
      <c r="I33" s="111" t="s">
        <v>2</v>
      </c>
      <c r="J33" s="112"/>
      <c r="K33" s="36"/>
      <c r="L33" s="36"/>
    </row>
    <row r="34" spans="2:12" s="15" customFormat="1" ht="15.75" customHeight="1">
      <c r="B34" s="36"/>
      <c r="C34" s="36"/>
      <c r="D34" s="55" t="s">
        <v>35</v>
      </c>
      <c r="E34" s="114"/>
      <c r="F34" s="56"/>
      <c r="G34" s="119">
        <v>444</v>
      </c>
      <c r="H34" s="119">
        <v>3246</v>
      </c>
      <c r="I34" s="340">
        <f>SUM(G34:H34)</f>
        <v>3690</v>
      </c>
      <c r="J34" s="341"/>
      <c r="K34" s="36"/>
      <c r="L34" s="36"/>
    </row>
    <row r="35" spans="2:12" s="15" customFormat="1" ht="15.75" customHeight="1" thickBot="1">
      <c r="B35" s="36"/>
      <c r="C35" s="36"/>
      <c r="D35" s="59" t="s">
        <v>83</v>
      </c>
      <c r="E35" s="60"/>
      <c r="F35" s="60"/>
      <c r="G35" s="119">
        <v>3162637</v>
      </c>
      <c r="H35" s="196">
        <v>34671301</v>
      </c>
      <c r="I35" s="338">
        <f>SUM(G35:H35)</f>
        <v>37833938</v>
      </c>
      <c r="J35" s="339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117"/>
      <c r="H36" s="36"/>
      <c r="I36" s="36"/>
      <c r="J36" s="36"/>
      <c r="K36" s="36"/>
      <c r="L36" s="36"/>
    </row>
    <row r="37" spans="2:12" s="15" customFormat="1" ht="17.25" customHeight="1">
      <c r="B37" s="16" t="s">
        <v>95</v>
      </c>
      <c r="C37" s="110"/>
      <c r="D37" s="36"/>
      <c r="E37" s="36"/>
      <c r="F37" s="36"/>
      <c r="G37" s="36"/>
      <c r="H37" s="36"/>
      <c r="I37" s="36"/>
      <c r="J37" s="36"/>
      <c r="K37" s="36"/>
      <c r="L37" s="36"/>
    </row>
    <row r="38" spans="2:12" s="15" customFormat="1" ht="17.25" customHeight="1">
      <c r="B38" s="8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2:12" s="15" customFormat="1" ht="15.75" customHeight="1" thickBot="1">
      <c r="B39" s="36"/>
      <c r="C39" s="11" t="s">
        <v>88</v>
      </c>
      <c r="D39" s="110"/>
      <c r="E39" s="36"/>
      <c r="F39" s="36"/>
      <c r="G39" s="36"/>
      <c r="H39" s="36"/>
      <c r="I39" s="36"/>
      <c r="J39" s="36"/>
      <c r="K39" s="36"/>
      <c r="L39" s="36"/>
    </row>
    <row r="40" spans="2:9" s="15" customFormat="1" ht="15.75" customHeight="1">
      <c r="B40" s="36"/>
      <c r="C40" s="36"/>
      <c r="D40" s="17" t="s">
        <v>35</v>
      </c>
      <c r="E40" s="18"/>
      <c r="F40" s="18"/>
      <c r="G40" s="105">
        <v>33</v>
      </c>
      <c r="H40" s="36"/>
      <c r="I40" s="36"/>
    </row>
    <row r="41" spans="2:9" s="15" customFormat="1" ht="15.75" customHeight="1" thickBot="1">
      <c r="B41" s="36"/>
      <c r="C41" s="36"/>
      <c r="D41" s="59" t="s">
        <v>83</v>
      </c>
      <c r="E41" s="60"/>
      <c r="F41" s="60"/>
      <c r="G41" s="125">
        <v>1344883</v>
      </c>
      <c r="H41" s="36"/>
      <c r="I41" s="36"/>
    </row>
    <row r="42" spans="2:12" s="15" customFormat="1" ht="15.75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2:12" s="15" customFormat="1" ht="15.75" customHeight="1" thickBot="1">
      <c r="B43" s="36"/>
      <c r="C43" s="11" t="s">
        <v>89</v>
      </c>
      <c r="D43" s="110"/>
      <c r="E43" s="36"/>
      <c r="F43" s="36"/>
      <c r="G43" s="36"/>
      <c r="H43" s="36"/>
      <c r="I43" s="36"/>
      <c r="J43" s="36"/>
      <c r="K43" s="36"/>
      <c r="L43" s="36"/>
    </row>
    <row r="44" spans="2:9" s="15" customFormat="1" ht="15.75" customHeight="1">
      <c r="B44" s="36"/>
      <c r="C44" s="36"/>
      <c r="D44" s="17" t="s">
        <v>35</v>
      </c>
      <c r="E44" s="18"/>
      <c r="F44" s="18"/>
      <c r="G44" s="105">
        <v>49</v>
      </c>
      <c r="H44" s="36"/>
      <c r="I44" s="36"/>
    </row>
    <row r="45" spans="2:9" s="15" customFormat="1" ht="15.75" customHeight="1" thickBot="1">
      <c r="B45" s="36"/>
      <c r="C45" s="36"/>
      <c r="D45" s="59" t="s">
        <v>83</v>
      </c>
      <c r="E45" s="60"/>
      <c r="F45" s="60"/>
      <c r="G45" s="125">
        <v>1218426</v>
      </c>
      <c r="H45" s="36"/>
      <c r="I45" s="36"/>
    </row>
    <row r="46" spans="2:9" s="15" customFormat="1" ht="15.75" customHeight="1">
      <c r="B46" s="36"/>
      <c r="C46" s="36"/>
      <c r="D46" s="36"/>
      <c r="E46" s="36"/>
      <c r="F46" s="36"/>
      <c r="G46" s="36"/>
      <c r="H46" s="36"/>
      <c r="I46" s="36"/>
    </row>
    <row r="47" spans="2:9" s="15" customFormat="1" ht="15.75" customHeight="1" thickBot="1">
      <c r="B47" s="36"/>
      <c r="C47" s="11" t="s">
        <v>90</v>
      </c>
      <c r="D47" s="110"/>
      <c r="E47" s="36"/>
      <c r="F47" s="36"/>
      <c r="G47" s="36"/>
      <c r="H47" s="36"/>
      <c r="I47" s="36"/>
    </row>
    <row r="48" spans="2:9" s="15" customFormat="1" ht="15.75" customHeight="1">
      <c r="B48" s="36"/>
      <c r="C48" s="36"/>
      <c r="D48" s="17" t="s">
        <v>35</v>
      </c>
      <c r="E48" s="18"/>
      <c r="F48" s="18"/>
      <c r="G48" s="105">
        <v>190</v>
      </c>
      <c r="H48" s="36"/>
      <c r="I48" s="36"/>
    </row>
    <row r="49" spans="2:9" s="15" customFormat="1" ht="15.75" customHeight="1" thickBot="1">
      <c r="B49" s="36"/>
      <c r="C49" s="36"/>
      <c r="D49" s="59" t="s">
        <v>83</v>
      </c>
      <c r="E49" s="60"/>
      <c r="F49" s="60"/>
      <c r="G49" s="125">
        <v>5752677</v>
      </c>
      <c r="H49" s="36"/>
      <c r="I49" s="36"/>
    </row>
    <row r="50" spans="2:9" s="15" customFormat="1" ht="15.75" customHeight="1">
      <c r="B50" s="36"/>
      <c r="C50" s="36"/>
      <c r="D50" s="36"/>
      <c r="E50" s="36"/>
      <c r="F50" s="36"/>
      <c r="G50" s="36"/>
      <c r="H50" s="36"/>
      <c r="I50" s="36"/>
    </row>
    <row r="51" spans="2:9" s="15" customFormat="1" ht="15.75" customHeight="1" thickBot="1">
      <c r="B51" s="36"/>
      <c r="C51" s="11" t="s">
        <v>91</v>
      </c>
      <c r="D51" s="36"/>
      <c r="E51" s="36"/>
      <c r="F51" s="36"/>
      <c r="G51" s="36"/>
      <c r="H51" s="36"/>
      <c r="I51" s="36"/>
    </row>
    <row r="52" spans="2:9" s="15" customFormat="1" ht="15.75" customHeight="1">
      <c r="B52" s="36"/>
      <c r="C52" s="36"/>
      <c r="D52" s="17" t="s">
        <v>35</v>
      </c>
      <c r="E52" s="18"/>
      <c r="F52" s="18"/>
      <c r="G52" s="105">
        <v>490</v>
      </c>
      <c r="H52" s="36"/>
      <c r="I52" s="36"/>
    </row>
    <row r="53" spans="2:9" s="15" customFormat="1" ht="15.75" customHeight="1" thickBot="1">
      <c r="B53" s="36"/>
      <c r="C53" s="36"/>
      <c r="D53" s="59" t="s">
        <v>83</v>
      </c>
      <c r="E53" s="60"/>
      <c r="F53" s="60"/>
      <c r="G53" s="125">
        <v>15085304</v>
      </c>
      <c r="H53" s="36"/>
      <c r="I53" s="36"/>
    </row>
    <row r="54" spans="2:9" s="15" customFormat="1" ht="15.75" customHeight="1">
      <c r="B54" s="36"/>
      <c r="C54" s="36"/>
      <c r="D54" s="36"/>
      <c r="E54" s="36"/>
      <c r="F54" s="36"/>
      <c r="G54" s="117"/>
      <c r="H54" s="36"/>
      <c r="I54" s="36"/>
    </row>
    <row r="55" spans="2:9" s="15" customFormat="1" ht="15.75" customHeight="1" thickBot="1">
      <c r="B55" s="36"/>
      <c r="C55" s="11" t="s">
        <v>87</v>
      </c>
      <c r="D55" s="36"/>
      <c r="E55" s="36"/>
      <c r="F55" s="36"/>
      <c r="G55" s="113"/>
      <c r="H55" s="36"/>
      <c r="I55" s="36"/>
    </row>
    <row r="56" spans="2:9" s="15" customFormat="1" ht="15.75" customHeight="1">
      <c r="B56" s="36"/>
      <c r="C56" s="36"/>
      <c r="D56" s="17" t="s">
        <v>35</v>
      </c>
      <c r="E56" s="18"/>
      <c r="F56" s="18"/>
      <c r="G56" s="105">
        <v>762</v>
      </c>
      <c r="H56" s="36"/>
      <c r="I56" s="36"/>
    </row>
    <row r="57" spans="2:9" s="15" customFormat="1" ht="15.75" customHeight="1" thickBot="1">
      <c r="B57" s="36"/>
      <c r="C57" s="36"/>
      <c r="D57" s="59" t="s">
        <v>83</v>
      </c>
      <c r="E57" s="60"/>
      <c r="F57" s="60"/>
      <c r="G57" s="125">
        <v>23401290</v>
      </c>
      <c r="H57" s="36"/>
      <c r="I57" s="36"/>
    </row>
    <row r="58" spans="2:9" s="15" customFormat="1" ht="15.75" customHeight="1">
      <c r="B58" s="36"/>
      <c r="C58" s="36"/>
      <c r="D58" s="36"/>
      <c r="E58" s="36"/>
      <c r="F58" s="36"/>
      <c r="G58" s="117"/>
      <c r="H58" s="36"/>
      <c r="I58" s="36"/>
    </row>
    <row r="59" ht="15.75" customHeight="1"/>
  </sheetData>
  <sheetProtection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2014-05-19T08:14:03Z</cp:lastPrinted>
  <dcterms:created xsi:type="dcterms:W3CDTF">2006-12-27T00:16:47Z</dcterms:created>
  <dcterms:modified xsi:type="dcterms:W3CDTF">2014-08-19T08:25:44Z</dcterms:modified>
  <cp:category/>
  <cp:version/>
  <cp:contentType/>
  <cp:contentStatus/>
</cp:coreProperties>
</file>