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<sst xmlns="http://schemas.openxmlformats.org/spreadsheetml/2006/main" count="346" uniqueCount="130">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</sst>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49262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49163</v>
      </c>
      <c r="T14" s="262"/>
    </row>
    <row r="15" spans="3:20" ht="21.75" customHeight="1">
      <c r="C15" s="73" t="s">
        <v>18</v>
      </c>
      <c r="D15" s="261">
        <v>42361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42561</v>
      </c>
      <c r="T15" s="262"/>
    </row>
    <row r="16" spans="3:20" ht="21.75" customHeight="1">
      <c r="C16" s="75" t="s">
        <v>19</v>
      </c>
      <c r="D16" s="261">
        <v>916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916</v>
      </c>
      <c r="T16" s="262"/>
    </row>
    <row r="17" spans="3:20" ht="21.75" customHeight="1">
      <c r="C17" s="75" t="s">
        <v>20</v>
      </c>
      <c r="D17" s="261">
        <v>321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329</v>
      </c>
      <c r="T17" s="262"/>
    </row>
    <row r="18" spans="3:20" ht="21.75" customHeight="1" thickBot="1">
      <c r="C18" s="76" t="s">
        <v>2</v>
      </c>
      <c r="D18" s="257">
        <f>SUM(D14:H15)</f>
        <v>91623</v>
      </c>
      <c r="E18" s="258"/>
      <c r="F18" s="258"/>
      <c r="G18" s="258"/>
      <c r="H18" s="259"/>
      <c r="I18" s="77" t="s">
        <v>21</v>
      </c>
      <c r="J18" s="78"/>
      <c r="K18" s="258">
        <f>S23</f>
        <v>423</v>
      </c>
      <c r="L18" s="258"/>
      <c r="M18" s="259"/>
      <c r="N18" s="77" t="s">
        <v>22</v>
      </c>
      <c r="O18" s="78"/>
      <c r="P18" s="258">
        <f>S25</f>
        <v>322</v>
      </c>
      <c r="Q18" s="258"/>
      <c r="R18" s="259"/>
      <c r="S18" s="257">
        <f>SUM(S14:T15)</f>
        <v>91724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60</v>
      </c>
      <c r="E23" s="263"/>
      <c r="F23" s="264"/>
      <c r="G23" s="261">
        <v>0</v>
      </c>
      <c r="H23" s="263"/>
      <c r="I23" s="264"/>
      <c r="J23" s="261">
        <v>358</v>
      </c>
      <c r="K23" s="263"/>
      <c r="L23" s="264"/>
      <c r="M23" s="261">
        <v>0</v>
      </c>
      <c r="N23" s="263"/>
      <c r="O23" s="264"/>
      <c r="P23" s="261">
        <v>5</v>
      </c>
      <c r="Q23" s="263"/>
      <c r="R23" s="264"/>
      <c r="S23" s="89">
        <f>SUM(D23:R23)</f>
        <v>423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72</v>
      </c>
      <c r="E25" s="258"/>
      <c r="F25" s="259"/>
      <c r="G25" s="257">
        <v>2</v>
      </c>
      <c r="H25" s="258"/>
      <c r="I25" s="259"/>
      <c r="J25" s="257">
        <v>239</v>
      </c>
      <c r="K25" s="258"/>
      <c r="L25" s="259"/>
      <c r="M25" s="257">
        <v>0</v>
      </c>
      <c r="N25" s="258"/>
      <c r="O25" s="259"/>
      <c r="P25" s="257">
        <v>9</v>
      </c>
      <c r="Q25" s="258"/>
      <c r="R25" s="259"/>
      <c r="S25" s="90">
        <f>SUM(D25:R25)</f>
        <v>322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2920</v>
      </c>
      <c r="G12" s="91">
        <f>SUM(G13:G14)</f>
        <v>1709</v>
      </c>
      <c r="H12" s="92">
        <f>SUM(F12:G12)</f>
        <v>4629</v>
      </c>
      <c r="I12" s="93">
        <f aca="true" t="shared" si="0" ref="I12:N12">SUM(I13:I14)</f>
        <v>0</v>
      </c>
      <c r="J12" s="95">
        <f t="shared" si="0"/>
        <v>2743</v>
      </c>
      <c r="K12" s="91">
        <f t="shared" si="0"/>
        <v>2072</v>
      </c>
      <c r="L12" s="91">
        <f t="shared" si="0"/>
        <v>1935</v>
      </c>
      <c r="M12" s="91">
        <f t="shared" si="0"/>
        <v>1346</v>
      </c>
      <c r="N12" s="91">
        <f t="shared" si="0"/>
        <v>1622</v>
      </c>
      <c r="O12" s="91">
        <f>SUM(I12:N12)</f>
        <v>9718</v>
      </c>
      <c r="P12" s="94">
        <f>H12+O12</f>
        <v>14347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445</v>
      </c>
      <c r="G13" s="91">
        <v>260</v>
      </c>
      <c r="H13" s="92">
        <f>SUM(F13:G13)</f>
        <v>705</v>
      </c>
      <c r="I13" s="93">
        <v>0</v>
      </c>
      <c r="J13" s="95">
        <v>360</v>
      </c>
      <c r="K13" s="91">
        <v>281</v>
      </c>
      <c r="L13" s="91">
        <v>247</v>
      </c>
      <c r="M13" s="91">
        <v>124</v>
      </c>
      <c r="N13" s="91">
        <v>196</v>
      </c>
      <c r="O13" s="91">
        <f>SUM(I13:N13)</f>
        <v>1208</v>
      </c>
      <c r="P13" s="94">
        <f>H13+O13</f>
        <v>1913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2475</v>
      </c>
      <c r="G14" s="91">
        <v>1449</v>
      </c>
      <c r="H14" s="92">
        <f>SUM(F14:G14)</f>
        <v>3924</v>
      </c>
      <c r="I14" s="93">
        <v>0</v>
      </c>
      <c r="J14" s="95">
        <v>2383</v>
      </c>
      <c r="K14" s="91">
        <v>1791</v>
      </c>
      <c r="L14" s="91">
        <v>1688</v>
      </c>
      <c r="M14" s="91">
        <v>1222</v>
      </c>
      <c r="N14" s="91">
        <v>1426</v>
      </c>
      <c r="O14" s="91">
        <f>SUM(I14:N14)</f>
        <v>8510</v>
      </c>
      <c r="P14" s="94">
        <f>H14+O14</f>
        <v>12434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55</v>
      </c>
      <c r="G15" s="91">
        <v>69</v>
      </c>
      <c r="H15" s="92">
        <f>SUM(F15:G15)</f>
        <v>124</v>
      </c>
      <c r="I15" s="93">
        <v>0</v>
      </c>
      <c r="J15" s="95">
        <v>99</v>
      </c>
      <c r="K15" s="91">
        <v>77</v>
      </c>
      <c r="L15" s="91">
        <v>49</v>
      </c>
      <c r="M15" s="91">
        <v>48</v>
      </c>
      <c r="N15" s="91">
        <v>68</v>
      </c>
      <c r="O15" s="91">
        <f>SUM(I15:N15)</f>
        <v>341</v>
      </c>
      <c r="P15" s="94">
        <f>H15+O15</f>
        <v>465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2975</v>
      </c>
      <c r="G16" s="96">
        <f>G12+G15</f>
        <v>1778</v>
      </c>
      <c r="H16" s="97">
        <f>SUM(F16:G16)</f>
        <v>4753</v>
      </c>
      <c r="I16" s="98">
        <f aca="true" t="shared" si="1" ref="I16:N16">I12+I15</f>
        <v>0</v>
      </c>
      <c r="J16" s="100">
        <f t="shared" si="1"/>
        <v>2842</v>
      </c>
      <c r="K16" s="96">
        <f t="shared" si="1"/>
        <v>2149</v>
      </c>
      <c r="L16" s="96">
        <f t="shared" si="1"/>
        <v>1984</v>
      </c>
      <c r="M16" s="96">
        <f t="shared" si="1"/>
        <v>1394</v>
      </c>
      <c r="N16" s="96">
        <f t="shared" si="1"/>
        <v>1690</v>
      </c>
      <c r="O16" s="96">
        <f>SUM(I16:N16)</f>
        <v>10059</v>
      </c>
      <c r="P16" s="99">
        <f>H16+O16</f>
        <v>14812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2045</v>
      </c>
      <c r="G21" s="91">
        <v>1297</v>
      </c>
      <c r="H21" s="92">
        <f>SUM(F21:G21)</f>
        <v>3342</v>
      </c>
      <c r="I21" s="93">
        <v>0</v>
      </c>
      <c r="J21" s="95">
        <v>2060</v>
      </c>
      <c r="K21" s="91">
        <v>1482</v>
      </c>
      <c r="L21" s="91">
        <v>1136</v>
      </c>
      <c r="M21" s="91">
        <v>633</v>
      </c>
      <c r="N21" s="91">
        <v>592</v>
      </c>
      <c r="O21" s="101">
        <f>SUM(I21:N21)</f>
        <v>5903</v>
      </c>
      <c r="P21" s="94">
        <f>O21+H21</f>
        <v>9245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39</v>
      </c>
      <c r="G22" s="91">
        <v>51</v>
      </c>
      <c r="H22" s="92">
        <f>SUM(F22:G22)</f>
        <v>90</v>
      </c>
      <c r="I22" s="93">
        <v>0</v>
      </c>
      <c r="J22" s="95">
        <v>82</v>
      </c>
      <c r="K22" s="91">
        <v>62</v>
      </c>
      <c r="L22" s="91">
        <v>42</v>
      </c>
      <c r="M22" s="91">
        <v>37</v>
      </c>
      <c r="N22" s="91">
        <v>32</v>
      </c>
      <c r="O22" s="101">
        <f>SUM(I22:N22)</f>
        <v>255</v>
      </c>
      <c r="P22" s="94">
        <f>O22+H22</f>
        <v>345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2084</v>
      </c>
      <c r="G23" s="96">
        <f aca="true" t="shared" si="2" ref="G23:N23">SUM(G21:G22)</f>
        <v>1348</v>
      </c>
      <c r="H23" s="97">
        <f>SUM(F23:G23)</f>
        <v>3432</v>
      </c>
      <c r="I23" s="98">
        <f t="shared" si="2"/>
        <v>0</v>
      </c>
      <c r="J23" s="100">
        <f t="shared" si="2"/>
        <v>2142</v>
      </c>
      <c r="K23" s="96">
        <f t="shared" si="2"/>
        <v>1544</v>
      </c>
      <c r="L23" s="96">
        <f t="shared" si="2"/>
        <v>1178</v>
      </c>
      <c r="M23" s="96">
        <f t="shared" si="2"/>
        <v>670</v>
      </c>
      <c r="N23" s="96">
        <f t="shared" si="2"/>
        <v>624</v>
      </c>
      <c r="O23" s="102">
        <f>SUM(I23:N23)</f>
        <v>6158</v>
      </c>
      <c r="P23" s="99">
        <f>O23+H23</f>
        <v>9590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11</v>
      </c>
      <c r="H28" s="92">
        <f>SUM(F28:G28)</f>
        <v>14</v>
      </c>
      <c r="I28" s="93">
        <v>0</v>
      </c>
      <c r="J28" s="95">
        <v>121</v>
      </c>
      <c r="K28" s="91">
        <v>115</v>
      </c>
      <c r="L28" s="91">
        <v>125</v>
      </c>
      <c r="M28" s="91">
        <v>83</v>
      </c>
      <c r="N28" s="91">
        <v>60</v>
      </c>
      <c r="O28" s="101">
        <f>SUM(I28:N28)</f>
        <v>504</v>
      </c>
      <c r="P28" s="94">
        <f>O28+H28</f>
        <v>518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1</v>
      </c>
      <c r="M29" s="91">
        <v>2</v>
      </c>
      <c r="N29" s="91">
        <v>5</v>
      </c>
      <c r="O29" s="101">
        <f>SUM(I29:N29)</f>
        <v>10</v>
      </c>
      <c r="P29" s="94">
        <f>O29+H29</f>
        <v>10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11</v>
      </c>
      <c r="H30" s="97">
        <f>SUM(F30:G30)</f>
        <v>14</v>
      </c>
      <c r="I30" s="98">
        <f aca="true" t="shared" si="3" ref="I30:N30">SUM(I28:I29)</f>
        <v>0</v>
      </c>
      <c r="J30" s="100">
        <f t="shared" si="3"/>
        <v>121</v>
      </c>
      <c r="K30" s="96">
        <f t="shared" si="3"/>
        <v>117</v>
      </c>
      <c r="L30" s="96">
        <f t="shared" si="3"/>
        <v>126</v>
      </c>
      <c r="M30" s="96">
        <f t="shared" si="3"/>
        <v>85</v>
      </c>
      <c r="N30" s="96">
        <f t="shared" si="3"/>
        <v>65</v>
      </c>
      <c r="O30" s="102">
        <f>SUM(I30:N30)</f>
        <v>514</v>
      </c>
      <c r="P30" s="99">
        <f>O30+H30</f>
        <v>528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57</v>
      </c>
      <c r="J35" s="105">
        <f t="shared" si="4"/>
        <v>147</v>
      </c>
      <c r="K35" s="105">
        <f t="shared" si="4"/>
        <v>290</v>
      </c>
      <c r="L35" s="105">
        <f t="shared" si="4"/>
        <v>298</v>
      </c>
      <c r="M35" s="105">
        <f t="shared" si="4"/>
        <v>422</v>
      </c>
      <c r="N35" s="106">
        <f aca="true" t="shared" si="6" ref="N35:N44">SUM(I35:M35)</f>
        <v>1214</v>
      </c>
      <c r="O35" s="107">
        <f aca="true" t="shared" si="7" ref="O35:O43">SUM(H35+N35)</f>
        <v>1214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57</v>
      </c>
      <c r="J36" s="91">
        <v>147</v>
      </c>
      <c r="K36" s="91">
        <v>290</v>
      </c>
      <c r="L36" s="91">
        <v>298</v>
      </c>
      <c r="M36" s="91">
        <v>417</v>
      </c>
      <c r="N36" s="101">
        <f t="shared" si="6"/>
        <v>1209</v>
      </c>
      <c r="O36" s="94">
        <f t="shared" si="7"/>
        <v>1209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0</v>
      </c>
      <c r="M37" s="96">
        <v>5</v>
      </c>
      <c r="N37" s="102">
        <f t="shared" si="6"/>
        <v>5</v>
      </c>
      <c r="O37" s="99">
        <f t="shared" si="7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150</v>
      </c>
      <c r="J38" s="105">
        <f>SUM(J39:J40)</f>
        <v>183</v>
      </c>
      <c r="K38" s="105">
        <f>SUM(K39:K40)</f>
        <v>265</v>
      </c>
      <c r="L38" s="105">
        <f>SUM(L39:L40)</f>
        <v>192</v>
      </c>
      <c r="M38" s="105">
        <f>SUM(M39:M40)</f>
        <v>168</v>
      </c>
      <c r="N38" s="106">
        <f t="shared" si="6"/>
        <v>958</v>
      </c>
      <c r="O38" s="107">
        <f t="shared" si="7"/>
        <v>958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150</v>
      </c>
      <c r="J39" s="91">
        <v>179</v>
      </c>
      <c r="K39" s="91">
        <v>261</v>
      </c>
      <c r="L39" s="91">
        <v>187</v>
      </c>
      <c r="M39" s="91">
        <v>163</v>
      </c>
      <c r="N39" s="101">
        <f t="shared" si="6"/>
        <v>940</v>
      </c>
      <c r="O39" s="94">
        <f t="shared" si="7"/>
        <v>940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0</v>
      </c>
      <c r="J40" s="96">
        <v>4</v>
      </c>
      <c r="K40" s="96">
        <v>4</v>
      </c>
      <c r="L40" s="96">
        <v>5</v>
      </c>
      <c r="M40" s="96">
        <v>5</v>
      </c>
      <c r="N40" s="102">
        <f t="shared" si="6"/>
        <v>18</v>
      </c>
      <c r="O40" s="99">
        <f t="shared" si="7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2</v>
      </c>
      <c r="J41" s="105">
        <f>SUM(J42:J43)</f>
        <v>4</v>
      </c>
      <c r="K41" s="105">
        <f>SUM(K42:K43)</f>
        <v>9</v>
      </c>
      <c r="L41" s="105">
        <f>SUM(L42:L43)</f>
        <v>32</v>
      </c>
      <c r="M41" s="105">
        <f>SUM(M42:M43)</f>
        <v>112</v>
      </c>
      <c r="N41" s="106">
        <f t="shared" si="6"/>
        <v>159</v>
      </c>
      <c r="O41" s="107">
        <f t="shared" si="7"/>
        <v>159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2</v>
      </c>
      <c r="J42" s="91">
        <v>3</v>
      </c>
      <c r="K42" s="91">
        <v>9</v>
      </c>
      <c r="L42" s="91">
        <v>31</v>
      </c>
      <c r="M42" s="91">
        <v>110</v>
      </c>
      <c r="N42" s="101">
        <f t="shared" si="6"/>
        <v>155</v>
      </c>
      <c r="O42" s="94">
        <f t="shared" si="7"/>
        <v>155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2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209</v>
      </c>
      <c r="J44" s="96">
        <v>331</v>
      </c>
      <c r="K44" s="96">
        <v>562</v>
      </c>
      <c r="L44" s="96">
        <v>519</v>
      </c>
      <c r="M44" s="96">
        <v>701</v>
      </c>
      <c r="N44" s="102">
        <f t="shared" si="6"/>
        <v>2322</v>
      </c>
      <c r="O44" s="110">
        <f>H44+N44</f>
        <v>2322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4857</v>
      </c>
      <c r="H12" s="183">
        <f t="shared" si="0"/>
        <v>3553</v>
      </c>
      <c r="I12" s="184">
        <f t="shared" si="0"/>
        <v>8410</v>
      </c>
      <c r="J12" s="185">
        <f>J13+J19+J22+J26+J30+J31</f>
        <v>0</v>
      </c>
      <c r="K12" s="183">
        <f t="shared" si="0"/>
        <v>6458</v>
      </c>
      <c r="L12" s="182">
        <f t="shared" si="0"/>
        <v>5132</v>
      </c>
      <c r="M12" s="182">
        <f t="shared" si="0"/>
        <v>4253</v>
      </c>
      <c r="N12" s="182">
        <f t="shared" si="0"/>
        <v>2659</v>
      </c>
      <c r="O12" s="183">
        <f t="shared" si="0"/>
        <v>2877</v>
      </c>
      <c r="P12" s="182">
        <f t="shared" si="0"/>
        <v>21379</v>
      </c>
      <c r="Q12" s="186">
        <f t="shared" si="0"/>
        <v>29789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1614</v>
      </c>
      <c r="H13" s="188">
        <f t="shared" si="1"/>
        <v>1017</v>
      </c>
      <c r="I13" s="189">
        <f t="shared" si="1"/>
        <v>2631</v>
      </c>
      <c r="J13" s="190">
        <f t="shared" si="1"/>
        <v>0</v>
      </c>
      <c r="K13" s="188">
        <f t="shared" si="1"/>
        <v>1976</v>
      </c>
      <c r="L13" s="187">
        <f t="shared" si="1"/>
        <v>1523</v>
      </c>
      <c r="M13" s="187">
        <f t="shared" si="1"/>
        <v>1351</v>
      </c>
      <c r="N13" s="187">
        <f t="shared" si="1"/>
        <v>921</v>
      </c>
      <c r="O13" s="188">
        <f t="shared" si="1"/>
        <v>1327</v>
      </c>
      <c r="P13" s="187">
        <f t="shared" si="1"/>
        <v>7098</v>
      </c>
      <c r="Q13" s="191">
        <f t="shared" si="1"/>
        <v>9729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1402</v>
      </c>
      <c r="H14" s="188">
        <v>768</v>
      </c>
      <c r="I14" s="189">
        <f>SUM(G14:H14)</f>
        <v>2170</v>
      </c>
      <c r="J14" s="190">
        <v>0</v>
      </c>
      <c r="K14" s="188">
        <v>1294</v>
      </c>
      <c r="L14" s="187">
        <v>810</v>
      </c>
      <c r="M14" s="187">
        <v>608</v>
      </c>
      <c r="N14" s="187">
        <v>405</v>
      </c>
      <c r="O14" s="188">
        <v>475</v>
      </c>
      <c r="P14" s="187">
        <f>SUM(J14:O14)</f>
        <v>3592</v>
      </c>
      <c r="Q14" s="191">
        <f>I14+P14</f>
        <v>5762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1</v>
      </c>
      <c r="H15" s="188">
        <v>0</v>
      </c>
      <c r="I15" s="189">
        <f>SUM(G15:H15)</f>
        <v>1</v>
      </c>
      <c r="J15" s="190">
        <v>0</v>
      </c>
      <c r="K15" s="188">
        <v>5</v>
      </c>
      <c r="L15" s="187">
        <v>15</v>
      </c>
      <c r="M15" s="187">
        <v>25</v>
      </c>
      <c r="N15" s="187">
        <v>44</v>
      </c>
      <c r="O15" s="188">
        <v>175</v>
      </c>
      <c r="P15" s="187">
        <f>SUM(J15:O15)</f>
        <v>264</v>
      </c>
      <c r="Q15" s="191">
        <f>I15+P15</f>
        <v>265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84</v>
      </c>
      <c r="H16" s="188">
        <v>128</v>
      </c>
      <c r="I16" s="189">
        <f>SUM(G16:H16)</f>
        <v>212</v>
      </c>
      <c r="J16" s="190">
        <v>0</v>
      </c>
      <c r="K16" s="188">
        <v>295</v>
      </c>
      <c r="L16" s="187">
        <v>281</v>
      </c>
      <c r="M16" s="187">
        <v>292</v>
      </c>
      <c r="N16" s="187">
        <v>203</v>
      </c>
      <c r="O16" s="188">
        <v>315</v>
      </c>
      <c r="P16" s="187">
        <f>SUM(J16:O16)</f>
        <v>1386</v>
      </c>
      <c r="Q16" s="191">
        <f>I16+P16</f>
        <v>1598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16</v>
      </c>
      <c r="H17" s="188">
        <v>15</v>
      </c>
      <c r="I17" s="189">
        <f>SUM(G17:H17)</f>
        <v>31</v>
      </c>
      <c r="J17" s="190">
        <v>0</v>
      </c>
      <c r="K17" s="188">
        <v>29</v>
      </c>
      <c r="L17" s="187">
        <v>31</v>
      </c>
      <c r="M17" s="187">
        <v>21</v>
      </c>
      <c r="N17" s="187">
        <v>22</v>
      </c>
      <c r="O17" s="188">
        <v>16</v>
      </c>
      <c r="P17" s="187">
        <f>SUM(J17:O17)</f>
        <v>119</v>
      </c>
      <c r="Q17" s="191">
        <f>I17+P17</f>
        <v>150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111</v>
      </c>
      <c r="H18" s="188">
        <v>106</v>
      </c>
      <c r="I18" s="189">
        <f>SUM(G18:H18)</f>
        <v>217</v>
      </c>
      <c r="J18" s="190">
        <v>0</v>
      </c>
      <c r="K18" s="188">
        <v>353</v>
      </c>
      <c r="L18" s="187">
        <v>386</v>
      </c>
      <c r="M18" s="187">
        <v>405</v>
      </c>
      <c r="N18" s="187">
        <v>247</v>
      </c>
      <c r="O18" s="188">
        <v>346</v>
      </c>
      <c r="P18" s="187">
        <f>SUM(J18:O18)</f>
        <v>1737</v>
      </c>
      <c r="Q18" s="191">
        <f>I18+P18</f>
        <v>1954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656</v>
      </c>
      <c r="H19" s="188">
        <f t="shared" si="2"/>
        <v>603</v>
      </c>
      <c r="I19" s="189">
        <f t="shared" si="2"/>
        <v>1259</v>
      </c>
      <c r="J19" s="190">
        <f t="shared" si="2"/>
        <v>0</v>
      </c>
      <c r="K19" s="188">
        <f t="shared" si="2"/>
        <v>1233</v>
      </c>
      <c r="L19" s="187">
        <f>SUM(L20:L21)</f>
        <v>959</v>
      </c>
      <c r="M19" s="187">
        <f t="shared" si="2"/>
        <v>722</v>
      </c>
      <c r="N19" s="187">
        <f t="shared" si="2"/>
        <v>390</v>
      </c>
      <c r="O19" s="188">
        <f t="shared" si="2"/>
        <v>226</v>
      </c>
      <c r="P19" s="187">
        <f>SUM(P20:P21)</f>
        <v>3530</v>
      </c>
      <c r="Q19" s="191">
        <f t="shared" si="2"/>
        <v>4789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533</v>
      </c>
      <c r="H20" s="188">
        <v>493</v>
      </c>
      <c r="I20" s="189">
        <f>SUM(G20:H20)</f>
        <v>1026</v>
      </c>
      <c r="J20" s="190">
        <v>0</v>
      </c>
      <c r="K20" s="188">
        <v>1012</v>
      </c>
      <c r="L20" s="187">
        <v>731</v>
      </c>
      <c r="M20" s="187">
        <v>561</v>
      </c>
      <c r="N20" s="187">
        <v>307</v>
      </c>
      <c r="O20" s="188">
        <v>196</v>
      </c>
      <c r="P20" s="187">
        <f>SUM(J20:O20)</f>
        <v>2807</v>
      </c>
      <c r="Q20" s="191">
        <f>I20+P20</f>
        <v>3833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123</v>
      </c>
      <c r="H21" s="188">
        <v>110</v>
      </c>
      <c r="I21" s="189">
        <f>SUM(G21:H21)</f>
        <v>233</v>
      </c>
      <c r="J21" s="190">
        <v>0</v>
      </c>
      <c r="K21" s="188">
        <v>221</v>
      </c>
      <c r="L21" s="187">
        <v>228</v>
      </c>
      <c r="M21" s="187">
        <v>161</v>
      </c>
      <c r="N21" s="187">
        <v>83</v>
      </c>
      <c r="O21" s="188">
        <v>30</v>
      </c>
      <c r="P21" s="187">
        <f>SUM(J21:O21)</f>
        <v>723</v>
      </c>
      <c r="Q21" s="191">
        <f>I21+P21</f>
        <v>956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2</v>
      </c>
      <c r="H22" s="188">
        <f t="shared" si="3"/>
        <v>22</v>
      </c>
      <c r="I22" s="189">
        <f t="shared" si="3"/>
        <v>24</v>
      </c>
      <c r="J22" s="190">
        <f t="shared" si="3"/>
        <v>0</v>
      </c>
      <c r="K22" s="188">
        <f t="shared" si="3"/>
        <v>144</v>
      </c>
      <c r="L22" s="187">
        <f t="shared" si="3"/>
        <v>186</v>
      </c>
      <c r="M22" s="187">
        <f t="shared" si="3"/>
        <v>228</v>
      </c>
      <c r="N22" s="187">
        <f t="shared" si="3"/>
        <v>156</v>
      </c>
      <c r="O22" s="188">
        <f t="shared" si="3"/>
        <v>153</v>
      </c>
      <c r="P22" s="187">
        <f t="shared" si="3"/>
        <v>867</v>
      </c>
      <c r="Q22" s="191">
        <f t="shared" si="3"/>
        <v>891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3</v>
      </c>
      <c r="H23" s="188">
        <v>20</v>
      </c>
      <c r="I23" s="189">
        <f>SUM(G23:H23)</f>
        <v>23</v>
      </c>
      <c r="J23" s="190">
        <v>0</v>
      </c>
      <c r="K23" s="188">
        <v>130</v>
      </c>
      <c r="L23" s="187">
        <v>148</v>
      </c>
      <c r="M23" s="187">
        <v>188</v>
      </c>
      <c r="N23" s="187">
        <v>128</v>
      </c>
      <c r="O23" s="188">
        <v>125</v>
      </c>
      <c r="P23" s="187">
        <f>SUM(J23:O23)</f>
        <v>719</v>
      </c>
      <c r="Q23" s="191">
        <f>I23+P23</f>
        <v>742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-1</v>
      </c>
      <c r="H24" s="188">
        <v>2</v>
      </c>
      <c r="I24" s="189">
        <f>SUM(G24:H24)</f>
        <v>1</v>
      </c>
      <c r="J24" s="190">
        <v>0</v>
      </c>
      <c r="K24" s="188">
        <v>14</v>
      </c>
      <c r="L24" s="187">
        <v>38</v>
      </c>
      <c r="M24" s="187">
        <v>40</v>
      </c>
      <c r="N24" s="187">
        <v>28</v>
      </c>
      <c r="O24" s="188">
        <v>28</v>
      </c>
      <c r="P24" s="187">
        <f>SUM(J24:O24)</f>
        <v>148</v>
      </c>
      <c r="Q24" s="191">
        <f>I24+P24</f>
        <v>149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515</v>
      </c>
      <c r="H26" s="188">
        <f t="shared" si="4"/>
        <v>557</v>
      </c>
      <c r="I26" s="189">
        <f t="shared" si="4"/>
        <v>1072</v>
      </c>
      <c r="J26" s="190">
        <f t="shared" si="4"/>
        <v>0</v>
      </c>
      <c r="K26" s="188">
        <f t="shared" si="4"/>
        <v>972</v>
      </c>
      <c r="L26" s="187">
        <f t="shared" si="4"/>
        <v>965</v>
      </c>
      <c r="M26" s="187">
        <f t="shared" si="4"/>
        <v>816</v>
      </c>
      <c r="N26" s="187">
        <f t="shared" si="4"/>
        <v>545</v>
      </c>
      <c r="O26" s="188">
        <f t="shared" si="4"/>
        <v>557</v>
      </c>
      <c r="P26" s="187">
        <f t="shared" si="4"/>
        <v>3855</v>
      </c>
      <c r="Q26" s="191">
        <f t="shared" si="4"/>
        <v>4927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438</v>
      </c>
      <c r="H27" s="188">
        <v>507</v>
      </c>
      <c r="I27" s="189">
        <f>SUM(G27:H27)</f>
        <v>945</v>
      </c>
      <c r="J27" s="190">
        <v>0</v>
      </c>
      <c r="K27" s="188">
        <v>902</v>
      </c>
      <c r="L27" s="187">
        <v>906</v>
      </c>
      <c r="M27" s="187">
        <v>778</v>
      </c>
      <c r="N27" s="187">
        <v>525</v>
      </c>
      <c r="O27" s="188">
        <v>546</v>
      </c>
      <c r="P27" s="187">
        <f>SUM(J27:O27)</f>
        <v>3657</v>
      </c>
      <c r="Q27" s="191">
        <f>I27+P27</f>
        <v>4602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40</v>
      </c>
      <c r="H28" s="188">
        <v>27</v>
      </c>
      <c r="I28" s="189">
        <f>SUM(G28:H28)</f>
        <v>67</v>
      </c>
      <c r="J28" s="190">
        <v>0</v>
      </c>
      <c r="K28" s="188">
        <v>40</v>
      </c>
      <c r="L28" s="187">
        <v>44</v>
      </c>
      <c r="M28" s="187">
        <v>23</v>
      </c>
      <c r="N28" s="187">
        <v>12</v>
      </c>
      <c r="O28" s="188">
        <v>7</v>
      </c>
      <c r="P28" s="187">
        <f>SUM(J28:O28)</f>
        <v>126</v>
      </c>
      <c r="Q28" s="191">
        <f>I28+P28</f>
        <v>193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37</v>
      </c>
      <c r="H29" s="188">
        <v>23</v>
      </c>
      <c r="I29" s="189">
        <f>SUM(G29:H29)</f>
        <v>60</v>
      </c>
      <c r="J29" s="190">
        <v>0</v>
      </c>
      <c r="K29" s="188">
        <v>30</v>
      </c>
      <c r="L29" s="187">
        <v>15</v>
      </c>
      <c r="M29" s="187">
        <v>15</v>
      </c>
      <c r="N29" s="187">
        <v>8</v>
      </c>
      <c r="O29" s="188">
        <v>4</v>
      </c>
      <c r="P29" s="187">
        <f>SUM(J29:O29)</f>
        <v>72</v>
      </c>
      <c r="Q29" s="191">
        <f>I29+P29</f>
        <v>132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71</v>
      </c>
      <c r="H30" s="188">
        <v>60</v>
      </c>
      <c r="I30" s="189">
        <f>SUM(G30:H30)</f>
        <v>131</v>
      </c>
      <c r="J30" s="190">
        <v>0</v>
      </c>
      <c r="K30" s="188">
        <v>127</v>
      </c>
      <c r="L30" s="187">
        <v>108</v>
      </c>
      <c r="M30" s="187">
        <v>119</v>
      </c>
      <c r="N30" s="187">
        <v>75</v>
      </c>
      <c r="O30" s="188">
        <v>78</v>
      </c>
      <c r="P30" s="187">
        <f>SUM(J30:O30)</f>
        <v>507</v>
      </c>
      <c r="Q30" s="191">
        <f>I30+P30</f>
        <v>638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1999</v>
      </c>
      <c r="H31" s="193">
        <v>1294</v>
      </c>
      <c r="I31" s="194">
        <f>SUM(G31:H31)</f>
        <v>3293</v>
      </c>
      <c r="J31" s="195">
        <v>0</v>
      </c>
      <c r="K31" s="193">
        <v>2006</v>
      </c>
      <c r="L31" s="192">
        <v>1391</v>
      </c>
      <c r="M31" s="192">
        <v>1017</v>
      </c>
      <c r="N31" s="192">
        <v>572</v>
      </c>
      <c r="O31" s="193">
        <v>536</v>
      </c>
      <c r="P31" s="194">
        <f>SUM(J31:O31)</f>
        <v>5522</v>
      </c>
      <c r="Q31" s="196">
        <f>I31+P31</f>
        <v>8815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11</v>
      </c>
      <c r="I32" s="184">
        <f t="shared" si="5"/>
        <v>14</v>
      </c>
      <c r="J32" s="185">
        <f t="shared" si="5"/>
        <v>0</v>
      </c>
      <c r="K32" s="183">
        <f t="shared" si="5"/>
        <v>122</v>
      </c>
      <c r="L32" s="182">
        <f t="shared" si="5"/>
        <v>121</v>
      </c>
      <c r="M32" s="182">
        <f t="shared" si="5"/>
        <v>131</v>
      </c>
      <c r="N32" s="182">
        <f t="shared" si="5"/>
        <v>89</v>
      </c>
      <c r="O32" s="183">
        <f t="shared" si="5"/>
        <v>67</v>
      </c>
      <c r="P32" s="182">
        <f t="shared" si="5"/>
        <v>530</v>
      </c>
      <c r="Q32" s="186">
        <f t="shared" si="5"/>
        <v>544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0</v>
      </c>
      <c r="H34" s="188">
        <v>3</v>
      </c>
      <c r="I34" s="189">
        <f>SUM(G34:H34)</f>
        <v>3</v>
      </c>
      <c r="J34" s="190">
        <v>0</v>
      </c>
      <c r="K34" s="188">
        <v>22</v>
      </c>
      <c r="L34" s="187">
        <v>24</v>
      </c>
      <c r="M34" s="187">
        <v>32</v>
      </c>
      <c r="N34" s="187">
        <v>24</v>
      </c>
      <c r="O34" s="188">
        <v>32</v>
      </c>
      <c r="P34" s="187">
        <f t="shared" si="6"/>
        <v>134</v>
      </c>
      <c r="Q34" s="191">
        <f t="shared" si="7"/>
        <v>137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3</v>
      </c>
      <c r="I35" s="189">
        <f>SUM(G35:H35)</f>
        <v>6</v>
      </c>
      <c r="J35" s="190">
        <v>0</v>
      </c>
      <c r="K35" s="188">
        <v>18</v>
      </c>
      <c r="L35" s="187">
        <v>18</v>
      </c>
      <c r="M35" s="187">
        <v>16</v>
      </c>
      <c r="N35" s="187">
        <v>14</v>
      </c>
      <c r="O35" s="188">
        <v>8</v>
      </c>
      <c r="P35" s="187">
        <f t="shared" si="6"/>
        <v>74</v>
      </c>
      <c r="Q35" s="191">
        <f t="shared" si="7"/>
        <v>80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5</v>
      </c>
      <c r="I36" s="189">
        <f>SUM(G36:H36)</f>
        <v>5</v>
      </c>
      <c r="J36" s="200"/>
      <c r="K36" s="188">
        <v>82</v>
      </c>
      <c r="L36" s="187">
        <v>79</v>
      </c>
      <c r="M36" s="187">
        <v>83</v>
      </c>
      <c r="N36" s="187">
        <v>51</v>
      </c>
      <c r="O36" s="188">
        <v>27</v>
      </c>
      <c r="P36" s="187">
        <f t="shared" si="6"/>
        <v>322</v>
      </c>
      <c r="Q36" s="191">
        <f t="shared" si="7"/>
        <v>327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210</v>
      </c>
      <c r="L39" s="182">
        <f t="shared" si="8"/>
        <v>339</v>
      </c>
      <c r="M39" s="182">
        <f t="shared" si="8"/>
        <v>566</v>
      </c>
      <c r="N39" s="182">
        <f t="shared" si="8"/>
        <v>528</v>
      </c>
      <c r="O39" s="183">
        <f t="shared" si="8"/>
        <v>707</v>
      </c>
      <c r="P39" s="182">
        <f t="shared" si="8"/>
        <v>2350</v>
      </c>
      <c r="Q39" s="186">
        <f t="shared" si="8"/>
        <v>2350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57</v>
      </c>
      <c r="L40" s="187">
        <v>147</v>
      </c>
      <c r="M40" s="187">
        <v>290</v>
      </c>
      <c r="N40" s="187">
        <v>298</v>
      </c>
      <c r="O40" s="188">
        <v>426</v>
      </c>
      <c r="P40" s="187">
        <f>SUM(J40:O40)</f>
        <v>1218</v>
      </c>
      <c r="Q40" s="191">
        <f>I40+P40</f>
        <v>1218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188</v>
      </c>
      <c r="M41" s="187">
        <v>267</v>
      </c>
      <c r="N41" s="187">
        <v>198</v>
      </c>
      <c r="O41" s="188">
        <v>168</v>
      </c>
      <c r="P41" s="187">
        <f>SUM(J41:O41)</f>
        <v>972</v>
      </c>
      <c r="Q41" s="191">
        <f>I41+P41</f>
        <v>972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4</v>
      </c>
      <c r="M42" s="209">
        <v>9</v>
      </c>
      <c r="N42" s="209">
        <v>32</v>
      </c>
      <c r="O42" s="208">
        <v>113</v>
      </c>
      <c r="P42" s="209">
        <f>SUM(J42:O42)</f>
        <v>160</v>
      </c>
      <c r="Q42" s="210">
        <f>I42+P42</f>
        <v>160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4860</v>
      </c>
      <c r="H43" s="212">
        <f t="shared" si="9"/>
        <v>3564</v>
      </c>
      <c r="I43" s="213">
        <f t="shared" si="9"/>
        <v>8424</v>
      </c>
      <c r="J43" s="214">
        <f>J12+J32+J39</f>
        <v>0</v>
      </c>
      <c r="K43" s="212">
        <f t="shared" si="9"/>
        <v>6790</v>
      </c>
      <c r="L43" s="211">
        <f t="shared" si="9"/>
        <v>5592</v>
      </c>
      <c r="M43" s="211">
        <f t="shared" si="9"/>
        <v>4950</v>
      </c>
      <c r="N43" s="211">
        <f t="shared" si="9"/>
        <v>3276</v>
      </c>
      <c r="O43" s="212">
        <f t="shared" si="9"/>
        <v>3651</v>
      </c>
      <c r="P43" s="211">
        <f t="shared" si="9"/>
        <v>24259</v>
      </c>
      <c r="Q43" s="215">
        <f t="shared" si="9"/>
        <v>32683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6078782</v>
      </c>
      <c r="H45" s="183">
        <f t="shared" si="10"/>
        <v>7220193</v>
      </c>
      <c r="I45" s="184">
        <f t="shared" si="10"/>
        <v>13298975</v>
      </c>
      <c r="J45" s="185">
        <f t="shared" si="10"/>
        <v>0</v>
      </c>
      <c r="K45" s="183">
        <f t="shared" si="10"/>
        <v>19978815</v>
      </c>
      <c r="L45" s="182">
        <f t="shared" si="10"/>
        <v>18734805</v>
      </c>
      <c r="M45" s="182">
        <f t="shared" si="10"/>
        <v>19684018</v>
      </c>
      <c r="N45" s="182">
        <f t="shared" si="10"/>
        <v>13688700</v>
      </c>
      <c r="O45" s="183">
        <f t="shared" si="10"/>
        <v>15370695</v>
      </c>
      <c r="P45" s="182">
        <f t="shared" si="10"/>
        <v>87457033</v>
      </c>
      <c r="Q45" s="186">
        <f t="shared" si="10"/>
        <v>100756008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2820277</v>
      </c>
      <c r="H46" s="188">
        <f t="shared" si="11"/>
        <v>2482074</v>
      </c>
      <c r="I46" s="189">
        <f t="shared" si="11"/>
        <v>5302351</v>
      </c>
      <c r="J46" s="190">
        <f t="shared" si="11"/>
        <v>0</v>
      </c>
      <c r="K46" s="188">
        <f t="shared" si="11"/>
        <v>7468295</v>
      </c>
      <c r="L46" s="187">
        <f t="shared" si="11"/>
        <v>6823205</v>
      </c>
      <c r="M46" s="187">
        <f t="shared" si="11"/>
        <v>7271916</v>
      </c>
      <c r="N46" s="187">
        <f t="shared" si="11"/>
        <v>5677163</v>
      </c>
      <c r="O46" s="188">
        <f t="shared" si="11"/>
        <v>8306038</v>
      </c>
      <c r="P46" s="187">
        <f t="shared" si="11"/>
        <v>35546617</v>
      </c>
      <c r="Q46" s="191">
        <f t="shared" si="11"/>
        <v>40848968</v>
      </c>
    </row>
    <row r="47" spans="3:17" ht="18" customHeight="1">
      <c r="C47" s="130"/>
      <c r="D47" s="133"/>
      <c r="E47" s="134" t="s">
        <v>92</v>
      </c>
      <c r="F47" s="135"/>
      <c r="G47" s="187">
        <v>2486393</v>
      </c>
      <c r="H47" s="188">
        <v>1929870</v>
      </c>
      <c r="I47" s="189">
        <f>SUM(G47:H47)</f>
        <v>4416263</v>
      </c>
      <c r="J47" s="190">
        <v>0</v>
      </c>
      <c r="K47" s="188">
        <v>5868683</v>
      </c>
      <c r="L47" s="187">
        <v>5067648</v>
      </c>
      <c r="M47" s="187">
        <v>5303072</v>
      </c>
      <c r="N47" s="187">
        <v>4181291</v>
      </c>
      <c r="O47" s="188">
        <v>5113183</v>
      </c>
      <c r="P47" s="187">
        <f>SUM(J47:O47)</f>
        <v>25533877</v>
      </c>
      <c r="Q47" s="191">
        <f>I47+P47</f>
        <v>29950140</v>
      </c>
    </row>
    <row r="48" spans="3:17" ht="18" customHeight="1">
      <c r="C48" s="130"/>
      <c r="D48" s="133"/>
      <c r="E48" s="134" t="s">
        <v>93</v>
      </c>
      <c r="F48" s="135"/>
      <c r="G48" s="187">
        <v>854</v>
      </c>
      <c r="H48" s="188">
        <v>0</v>
      </c>
      <c r="I48" s="189">
        <f>SUM(G48:H48)</f>
        <v>854</v>
      </c>
      <c r="J48" s="190">
        <v>0</v>
      </c>
      <c r="K48" s="188">
        <v>23750</v>
      </c>
      <c r="L48" s="187">
        <v>77500</v>
      </c>
      <c r="M48" s="187">
        <v>143000</v>
      </c>
      <c r="N48" s="187">
        <v>258500</v>
      </c>
      <c r="O48" s="188">
        <v>1025639</v>
      </c>
      <c r="P48" s="187">
        <f>SUM(J48:O48)</f>
        <v>1528389</v>
      </c>
      <c r="Q48" s="191">
        <f>I48+P48</f>
        <v>1529243</v>
      </c>
    </row>
    <row r="49" spans="3:17" ht="18" customHeight="1">
      <c r="C49" s="130"/>
      <c r="D49" s="133"/>
      <c r="E49" s="134" t="s">
        <v>94</v>
      </c>
      <c r="F49" s="135"/>
      <c r="G49" s="187">
        <v>195027</v>
      </c>
      <c r="H49" s="188">
        <v>420657</v>
      </c>
      <c r="I49" s="189">
        <f>SUM(G49:H49)</f>
        <v>615684</v>
      </c>
      <c r="J49" s="190">
        <v>0</v>
      </c>
      <c r="K49" s="188">
        <v>1197155</v>
      </c>
      <c r="L49" s="187">
        <v>1235875</v>
      </c>
      <c r="M49" s="187">
        <v>1434922</v>
      </c>
      <c r="N49" s="187">
        <v>940607</v>
      </c>
      <c r="O49" s="188">
        <v>1793431</v>
      </c>
      <c r="P49" s="187">
        <f>SUM(J49:O49)</f>
        <v>6601990</v>
      </c>
      <c r="Q49" s="191">
        <f>I49+P49</f>
        <v>7217674</v>
      </c>
    </row>
    <row r="50" spans="3:17" ht="18" customHeight="1">
      <c r="C50" s="130"/>
      <c r="D50" s="133"/>
      <c r="E50" s="134" t="s">
        <v>95</v>
      </c>
      <c r="F50" s="135"/>
      <c r="G50" s="187">
        <v>40613</v>
      </c>
      <c r="H50" s="188">
        <v>44017</v>
      </c>
      <c r="I50" s="189">
        <f>SUM(G50:H50)</f>
        <v>84630</v>
      </c>
      <c r="J50" s="190">
        <v>0</v>
      </c>
      <c r="K50" s="188">
        <v>79767</v>
      </c>
      <c r="L50" s="187">
        <v>89387</v>
      </c>
      <c r="M50" s="187">
        <v>42882</v>
      </c>
      <c r="N50" s="187">
        <v>70440</v>
      </c>
      <c r="O50" s="188">
        <v>49045</v>
      </c>
      <c r="P50" s="187">
        <f>SUM(J50:O50)</f>
        <v>331521</v>
      </c>
      <c r="Q50" s="191">
        <f>I50+P50</f>
        <v>416151</v>
      </c>
    </row>
    <row r="51" spans="3:17" ht="18" customHeight="1">
      <c r="C51" s="130"/>
      <c r="D51" s="133"/>
      <c r="E51" s="295" t="s">
        <v>105</v>
      </c>
      <c r="F51" s="296"/>
      <c r="G51" s="187">
        <v>97390</v>
      </c>
      <c r="H51" s="188">
        <v>87530</v>
      </c>
      <c r="I51" s="189">
        <f>SUM(G51:H51)</f>
        <v>184920</v>
      </c>
      <c r="J51" s="190">
        <v>0</v>
      </c>
      <c r="K51" s="188">
        <v>298940</v>
      </c>
      <c r="L51" s="187">
        <v>352795</v>
      </c>
      <c r="M51" s="187">
        <v>348040</v>
      </c>
      <c r="N51" s="187">
        <v>226325</v>
      </c>
      <c r="O51" s="188">
        <v>324740</v>
      </c>
      <c r="P51" s="187">
        <f>SUM(J51:O51)</f>
        <v>1550840</v>
      </c>
      <c r="Q51" s="191">
        <f>I51+P51</f>
        <v>1735760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1632572</v>
      </c>
      <c r="H52" s="188">
        <f t="shared" si="12"/>
        <v>2803932</v>
      </c>
      <c r="I52" s="189">
        <f t="shared" si="12"/>
        <v>4436504</v>
      </c>
      <c r="J52" s="190">
        <f t="shared" si="12"/>
        <v>0</v>
      </c>
      <c r="K52" s="188">
        <f t="shared" si="12"/>
        <v>6272964</v>
      </c>
      <c r="L52" s="187">
        <f t="shared" si="12"/>
        <v>5824250</v>
      </c>
      <c r="M52" s="187">
        <f t="shared" si="12"/>
        <v>5250152</v>
      </c>
      <c r="N52" s="187">
        <f t="shared" si="12"/>
        <v>3138289</v>
      </c>
      <c r="O52" s="188">
        <f t="shared" si="12"/>
        <v>1875846</v>
      </c>
      <c r="P52" s="187">
        <f t="shared" si="12"/>
        <v>22361501</v>
      </c>
      <c r="Q52" s="191">
        <f t="shared" si="12"/>
        <v>26798005</v>
      </c>
    </row>
    <row r="53" spans="3:17" ht="18" customHeight="1">
      <c r="C53" s="130"/>
      <c r="D53" s="133"/>
      <c r="E53" s="137" t="s">
        <v>97</v>
      </c>
      <c r="F53" s="137"/>
      <c r="G53" s="187">
        <v>1288597</v>
      </c>
      <c r="H53" s="188">
        <v>2230999</v>
      </c>
      <c r="I53" s="189">
        <f>SUM(G53:H53)</f>
        <v>3519596</v>
      </c>
      <c r="J53" s="190">
        <v>0</v>
      </c>
      <c r="K53" s="188">
        <v>5239880</v>
      </c>
      <c r="L53" s="187">
        <v>4517539</v>
      </c>
      <c r="M53" s="187">
        <v>4147995</v>
      </c>
      <c r="N53" s="187">
        <v>2540966</v>
      </c>
      <c r="O53" s="188">
        <v>1623269</v>
      </c>
      <c r="P53" s="187">
        <f>SUM(J53:O53)</f>
        <v>18069649</v>
      </c>
      <c r="Q53" s="191">
        <f>I53+P53</f>
        <v>21589245</v>
      </c>
    </row>
    <row r="54" spans="3:17" ht="18" customHeight="1">
      <c r="C54" s="130"/>
      <c r="D54" s="133"/>
      <c r="E54" s="137" t="s">
        <v>98</v>
      </c>
      <c r="F54" s="137"/>
      <c r="G54" s="187">
        <v>343975</v>
      </c>
      <c r="H54" s="188">
        <v>572933</v>
      </c>
      <c r="I54" s="189">
        <f>SUM(G54:H54)</f>
        <v>916908</v>
      </c>
      <c r="J54" s="190">
        <v>0</v>
      </c>
      <c r="K54" s="188">
        <v>1033084</v>
      </c>
      <c r="L54" s="187">
        <v>1306711</v>
      </c>
      <c r="M54" s="187">
        <v>1102157</v>
      </c>
      <c r="N54" s="187">
        <v>597323</v>
      </c>
      <c r="O54" s="188">
        <v>252577</v>
      </c>
      <c r="P54" s="187">
        <f>SUM(J54:O54)</f>
        <v>4291852</v>
      </c>
      <c r="Q54" s="191">
        <f>I54+P54</f>
        <v>5208760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1734</v>
      </c>
      <c r="H55" s="188">
        <f t="shared" si="13"/>
        <v>72494</v>
      </c>
      <c r="I55" s="189">
        <f t="shared" si="13"/>
        <v>74228</v>
      </c>
      <c r="J55" s="190">
        <f t="shared" si="13"/>
        <v>0</v>
      </c>
      <c r="K55" s="188">
        <f t="shared" si="13"/>
        <v>636226</v>
      </c>
      <c r="L55" s="187">
        <f t="shared" si="13"/>
        <v>1048898</v>
      </c>
      <c r="M55" s="187">
        <f t="shared" si="13"/>
        <v>1811020</v>
      </c>
      <c r="N55" s="187">
        <f t="shared" si="13"/>
        <v>1308054</v>
      </c>
      <c r="O55" s="188">
        <f t="shared" si="13"/>
        <v>1175283</v>
      </c>
      <c r="P55" s="187">
        <f t="shared" si="13"/>
        <v>5979481</v>
      </c>
      <c r="Q55" s="191">
        <f t="shared" si="13"/>
        <v>6053709</v>
      </c>
    </row>
    <row r="56" spans="3:17" ht="18" customHeight="1">
      <c r="C56" s="130"/>
      <c r="D56" s="133"/>
      <c r="E56" s="134" t="s">
        <v>99</v>
      </c>
      <c r="F56" s="135"/>
      <c r="G56" s="187">
        <v>4199</v>
      </c>
      <c r="H56" s="188">
        <v>66631</v>
      </c>
      <c r="I56" s="189">
        <f>SUM(G56:H56)</f>
        <v>70830</v>
      </c>
      <c r="J56" s="190">
        <v>0</v>
      </c>
      <c r="K56" s="188">
        <v>552686</v>
      </c>
      <c r="L56" s="187">
        <v>802905</v>
      </c>
      <c r="M56" s="187">
        <v>1497142</v>
      </c>
      <c r="N56" s="187">
        <v>1095635</v>
      </c>
      <c r="O56" s="188">
        <v>1005865</v>
      </c>
      <c r="P56" s="187">
        <f>SUM(J56:O56)</f>
        <v>4954233</v>
      </c>
      <c r="Q56" s="191">
        <f>I56+P56</f>
        <v>5025063</v>
      </c>
    </row>
    <row r="57" spans="3:17" ht="18" customHeight="1">
      <c r="C57" s="130"/>
      <c r="D57" s="133"/>
      <c r="E57" s="284" t="s">
        <v>100</v>
      </c>
      <c r="F57" s="286"/>
      <c r="G57" s="187">
        <v>-2465</v>
      </c>
      <c r="H57" s="188">
        <v>5863</v>
      </c>
      <c r="I57" s="189">
        <f>SUM(G57:H57)</f>
        <v>3398</v>
      </c>
      <c r="J57" s="190">
        <v>0</v>
      </c>
      <c r="K57" s="188">
        <v>83540</v>
      </c>
      <c r="L57" s="187">
        <v>245993</v>
      </c>
      <c r="M57" s="187">
        <v>313878</v>
      </c>
      <c r="N57" s="187">
        <v>212419</v>
      </c>
      <c r="O57" s="188">
        <v>169418</v>
      </c>
      <c r="P57" s="187">
        <f>SUM(J57:O57)</f>
        <v>1025248</v>
      </c>
      <c r="Q57" s="191">
        <f>I57+P57</f>
        <v>1028646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339960</v>
      </c>
      <c r="H59" s="188">
        <f t="shared" si="14"/>
        <v>475864</v>
      </c>
      <c r="I59" s="189">
        <f t="shared" si="14"/>
        <v>815824</v>
      </c>
      <c r="J59" s="190">
        <f t="shared" si="14"/>
        <v>0</v>
      </c>
      <c r="K59" s="188">
        <f t="shared" si="14"/>
        <v>961262</v>
      </c>
      <c r="L59" s="187">
        <f t="shared" si="14"/>
        <v>1248436</v>
      </c>
      <c r="M59" s="187">
        <f t="shared" si="14"/>
        <v>1277418</v>
      </c>
      <c r="N59" s="187">
        <f t="shared" si="14"/>
        <v>947200</v>
      </c>
      <c r="O59" s="188">
        <f t="shared" si="14"/>
        <v>1170068</v>
      </c>
      <c r="P59" s="187">
        <f t="shared" si="14"/>
        <v>5604384</v>
      </c>
      <c r="Q59" s="191">
        <f t="shared" si="14"/>
        <v>6420208</v>
      </c>
    </row>
    <row r="60" spans="3:17" ht="18" customHeight="1">
      <c r="C60" s="130"/>
      <c r="D60" s="133"/>
      <c r="E60" s="134" t="s">
        <v>102</v>
      </c>
      <c r="F60" s="135"/>
      <c r="G60" s="187">
        <v>339960</v>
      </c>
      <c r="H60" s="188">
        <v>475864</v>
      </c>
      <c r="I60" s="189">
        <f>SUM(G60:H60)</f>
        <v>815824</v>
      </c>
      <c r="J60" s="190">
        <v>0</v>
      </c>
      <c r="K60" s="188">
        <v>961262</v>
      </c>
      <c r="L60" s="187">
        <v>1248436</v>
      </c>
      <c r="M60" s="187">
        <v>1277418</v>
      </c>
      <c r="N60" s="187">
        <v>947200</v>
      </c>
      <c r="O60" s="188">
        <v>1170068</v>
      </c>
      <c r="P60" s="187">
        <f>SUM(J60:O60)</f>
        <v>5604384</v>
      </c>
      <c r="Q60" s="191">
        <f>I60+P60</f>
        <v>6420208</v>
      </c>
    </row>
    <row r="61" spans="3:17" ht="18" customHeight="1">
      <c r="C61" s="158"/>
      <c r="D61" s="134" t="s">
        <v>106</v>
      </c>
      <c r="E61" s="136"/>
      <c r="F61" s="136"/>
      <c r="G61" s="218">
        <v>433651</v>
      </c>
      <c r="H61" s="218">
        <v>839501</v>
      </c>
      <c r="I61" s="219">
        <f>SUM(G61:H61)</f>
        <v>1273152</v>
      </c>
      <c r="J61" s="220">
        <v>0</v>
      </c>
      <c r="K61" s="218">
        <v>2183018</v>
      </c>
      <c r="L61" s="221">
        <v>2085716</v>
      </c>
      <c r="M61" s="221">
        <v>2500162</v>
      </c>
      <c r="N61" s="221">
        <v>1720344</v>
      </c>
      <c r="O61" s="218">
        <v>1976950</v>
      </c>
      <c r="P61" s="221">
        <f>SUM(J61:O61)</f>
        <v>10466190</v>
      </c>
      <c r="Q61" s="222">
        <f>I61+P61</f>
        <v>11739342</v>
      </c>
    </row>
    <row r="62" spans="3:17" ht="18" customHeight="1">
      <c r="C62" s="145"/>
      <c r="D62" s="146" t="s">
        <v>107</v>
      </c>
      <c r="E62" s="147"/>
      <c r="F62" s="147"/>
      <c r="G62" s="192">
        <v>850588</v>
      </c>
      <c r="H62" s="193">
        <v>546328</v>
      </c>
      <c r="I62" s="194">
        <f>SUM(G62:H62)</f>
        <v>1396916</v>
      </c>
      <c r="J62" s="195">
        <v>0</v>
      </c>
      <c r="K62" s="193">
        <v>2457050</v>
      </c>
      <c r="L62" s="192">
        <v>1704300</v>
      </c>
      <c r="M62" s="192">
        <v>1573350</v>
      </c>
      <c r="N62" s="192">
        <v>897650</v>
      </c>
      <c r="O62" s="193">
        <v>866510</v>
      </c>
      <c r="P62" s="194">
        <f>SUM(J62:O62)</f>
        <v>7498860</v>
      </c>
      <c r="Q62" s="196">
        <f>I62+P62</f>
        <v>8895776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14107</v>
      </c>
      <c r="H63" s="183">
        <f t="shared" si="15"/>
        <v>141344</v>
      </c>
      <c r="I63" s="184">
        <f t="shared" si="15"/>
        <v>155451</v>
      </c>
      <c r="J63" s="185">
        <f t="shared" si="15"/>
        <v>0</v>
      </c>
      <c r="K63" s="183">
        <f t="shared" si="15"/>
        <v>2549791</v>
      </c>
      <c r="L63" s="182">
        <f t="shared" si="15"/>
        <v>2614960</v>
      </c>
      <c r="M63" s="182">
        <f t="shared" si="15"/>
        <v>3021763</v>
      </c>
      <c r="N63" s="182">
        <f t="shared" si="15"/>
        <v>1939231</v>
      </c>
      <c r="O63" s="183">
        <f t="shared" si="15"/>
        <v>1432156</v>
      </c>
      <c r="P63" s="182">
        <f t="shared" si="15"/>
        <v>11557901</v>
      </c>
      <c r="Q63" s="186">
        <f t="shared" si="15"/>
        <v>11713352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0</v>
      </c>
      <c r="H65" s="188">
        <v>21012</v>
      </c>
      <c r="I65" s="189">
        <f>SUM(G65:H65)</f>
        <v>21012</v>
      </c>
      <c r="J65" s="190">
        <v>0</v>
      </c>
      <c r="K65" s="188">
        <v>174429</v>
      </c>
      <c r="L65" s="187">
        <v>182004</v>
      </c>
      <c r="M65" s="187">
        <v>363157</v>
      </c>
      <c r="N65" s="187">
        <v>199624</v>
      </c>
      <c r="O65" s="188">
        <v>418783</v>
      </c>
      <c r="P65" s="187">
        <f t="shared" si="16"/>
        <v>1337997</v>
      </c>
      <c r="Q65" s="191">
        <f t="shared" si="17"/>
        <v>1359009</v>
      </c>
    </row>
    <row r="66" spans="3:17" ht="18" customHeight="1">
      <c r="C66" s="130"/>
      <c r="D66" s="284" t="s">
        <v>80</v>
      </c>
      <c r="E66" s="285"/>
      <c r="F66" s="286"/>
      <c r="G66" s="187">
        <v>14107</v>
      </c>
      <c r="H66" s="188">
        <v>20735</v>
      </c>
      <c r="I66" s="189">
        <f>SUM(G66:H66)</f>
        <v>34842</v>
      </c>
      <c r="J66" s="190">
        <v>0</v>
      </c>
      <c r="K66" s="188">
        <v>199774</v>
      </c>
      <c r="L66" s="187">
        <v>292329</v>
      </c>
      <c r="M66" s="187">
        <v>376542</v>
      </c>
      <c r="N66" s="187">
        <v>347984</v>
      </c>
      <c r="O66" s="188">
        <v>231780</v>
      </c>
      <c r="P66" s="187">
        <f t="shared" si="16"/>
        <v>1448409</v>
      </c>
      <c r="Q66" s="191">
        <f t="shared" si="17"/>
        <v>1483251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99597</v>
      </c>
      <c r="I67" s="189">
        <f>SUM(G67:H67)</f>
        <v>99597</v>
      </c>
      <c r="J67" s="200"/>
      <c r="K67" s="188">
        <v>2175588</v>
      </c>
      <c r="L67" s="187">
        <v>2140627</v>
      </c>
      <c r="M67" s="187">
        <v>2282064</v>
      </c>
      <c r="N67" s="187">
        <v>1391623</v>
      </c>
      <c r="O67" s="188">
        <v>781593</v>
      </c>
      <c r="P67" s="187">
        <f t="shared" si="16"/>
        <v>8771495</v>
      </c>
      <c r="Q67" s="191">
        <f t="shared" si="17"/>
        <v>8871092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5139994</v>
      </c>
      <c r="L70" s="182">
        <f t="shared" si="18"/>
        <v>8545367</v>
      </c>
      <c r="M70" s="182">
        <f t="shared" si="18"/>
        <v>15615361</v>
      </c>
      <c r="N70" s="182">
        <f t="shared" si="18"/>
        <v>15271279</v>
      </c>
      <c r="O70" s="183">
        <f t="shared" si="18"/>
        <v>22325185</v>
      </c>
      <c r="P70" s="182">
        <f t="shared" si="18"/>
        <v>66897186</v>
      </c>
      <c r="Q70" s="186">
        <f t="shared" si="18"/>
        <v>66897186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1235435</v>
      </c>
      <c r="L71" s="187">
        <v>3492110</v>
      </c>
      <c r="M71" s="187">
        <v>7551985</v>
      </c>
      <c r="N71" s="187">
        <v>8257659</v>
      </c>
      <c r="O71" s="188">
        <v>12668917</v>
      </c>
      <c r="P71" s="187">
        <f>SUM(J71:O71)</f>
        <v>33206106</v>
      </c>
      <c r="Q71" s="191">
        <f>I71+P71</f>
        <v>33206106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3852807</v>
      </c>
      <c r="L72" s="187">
        <v>4935562</v>
      </c>
      <c r="M72" s="187">
        <v>7716719</v>
      </c>
      <c r="N72" s="187">
        <v>5844876</v>
      </c>
      <c r="O72" s="188">
        <v>5201910</v>
      </c>
      <c r="P72" s="187">
        <f>SUM(J72:O72)</f>
        <v>27551874</v>
      </c>
      <c r="Q72" s="191">
        <f>I72+P72</f>
        <v>27551874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51752</v>
      </c>
      <c r="L73" s="209">
        <v>117695</v>
      </c>
      <c r="M73" s="209">
        <v>346657</v>
      </c>
      <c r="N73" s="209">
        <v>1168744</v>
      </c>
      <c r="O73" s="208">
        <v>4454358</v>
      </c>
      <c r="P73" s="209">
        <f>SUM(J73:O73)</f>
        <v>6139206</v>
      </c>
      <c r="Q73" s="210">
        <f>I73+P73</f>
        <v>6139206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6092889</v>
      </c>
      <c r="H74" s="212">
        <f t="shared" si="19"/>
        <v>7361537</v>
      </c>
      <c r="I74" s="213">
        <f t="shared" si="19"/>
        <v>13454426</v>
      </c>
      <c r="J74" s="214">
        <f t="shared" si="19"/>
        <v>0</v>
      </c>
      <c r="K74" s="212">
        <f t="shared" si="19"/>
        <v>27668600</v>
      </c>
      <c r="L74" s="211">
        <f t="shared" si="19"/>
        <v>29895132</v>
      </c>
      <c r="M74" s="211">
        <f t="shared" si="19"/>
        <v>38321142</v>
      </c>
      <c r="N74" s="211">
        <f t="shared" si="19"/>
        <v>30899210</v>
      </c>
      <c r="O74" s="212">
        <f t="shared" si="19"/>
        <v>39128036</v>
      </c>
      <c r="P74" s="211">
        <f t="shared" si="19"/>
        <v>165912120</v>
      </c>
      <c r="Q74" s="215">
        <f t="shared" si="19"/>
        <v>179366546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69987757</v>
      </c>
      <c r="H76" s="183">
        <f t="shared" si="20"/>
        <v>78754806</v>
      </c>
      <c r="I76" s="184">
        <f t="shared" si="20"/>
        <v>148742563</v>
      </c>
      <c r="J76" s="185">
        <f t="shared" si="20"/>
        <v>0</v>
      </c>
      <c r="K76" s="223">
        <f t="shared" si="20"/>
        <v>214480840</v>
      </c>
      <c r="L76" s="182">
        <f t="shared" si="20"/>
        <v>200665915</v>
      </c>
      <c r="M76" s="182">
        <f t="shared" si="20"/>
        <v>208578847</v>
      </c>
      <c r="N76" s="182">
        <f t="shared" si="20"/>
        <v>145288071</v>
      </c>
      <c r="O76" s="183">
        <f t="shared" si="20"/>
        <v>162906730</v>
      </c>
      <c r="P76" s="182">
        <f t="shared" si="20"/>
        <v>931920403</v>
      </c>
      <c r="Q76" s="186">
        <f t="shared" si="20"/>
        <v>1080662966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30059502</v>
      </c>
      <c r="H77" s="188">
        <f t="shared" si="21"/>
        <v>26409087</v>
      </c>
      <c r="I77" s="189">
        <f t="shared" si="21"/>
        <v>56468589</v>
      </c>
      <c r="J77" s="190">
        <f t="shared" si="21"/>
        <v>0</v>
      </c>
      <c r="K77" s="224">
        <f t="shared" si="21"/>
        <v>79462701</v>
      </c>
      <c r="L77" s="187">
        <f t="shared" si="21"/>
        <v>72536120</v>
      </c>
      <c r="M77" s="187">
        <f t="shared" si="21"/>
        <v>77291495</v>
      </c>
      <c r="N77" s="187">
        <f t="shared" si="21"/>
        <v>60423838</v>
      </c>
      <c r="O77" s="188">
        <f t="shared" si="21"/>
        <v>88306275</v>
      </c>
      <c r="P77" s="187">
        <f t="shared" si="21"/>
        <v>378020429</v>
      </c>
      <c r="Q77" s="191">
        <f t="shared" si="21"/>
        <v>434489018</v>
      </c>
    </row>
    <row r="78" spans="3:17" ht="18" customHeight="1">
      <c r="C78" s="130"/>
      <c r="D78" s="133"/>
      <c r="E78" s="134" t="s">
        <v>92</v>
      </c>
      <c r="F78" s="135"/>
      <c r="G78" s="187">
        <v>26594844</v>
      </c>
      <c r="H78" s="188">
        <v>20638541</v>
      </c>
      <c r="I78" s="189">
        <f>SUM(G78:H78)</f>
        <v>47233385</v>
      </c>
      <c r="J78" s="190">
        <v>0</v>
      </c>
      <c r="K78" s="224">
        <v>62760289</v>
      </c>
      <c r="L78" s="187">
        <v>54220125</v>
      </c>
      <c r="M78" s="187">
        <v>56711099</v>
      </c>
      <c r="N78" s="187">
        <v>44739640</v>
      </c>
      <c r="O78" s="188">
        <v>54665031</v>
      </c>
      <c r="P78" s="187">
        <f>SUM(J78:O78)</f>
        <v>273096184</v>
      </c>
      <c r="Q78" s="191">
        <f>I78+P78</f>
        <v>320329569</v>
      </c>
    </row>
    <row r="79" spans="3:17" ht="18" customHeight="1">
      <c r="C79" s="130"/>
      <c r="D79" s="133"/>
      <c r="E79" s="134" t="s">
        <v>93</v>
      </c>
      <c r="F79" s="135"/>
      <c r="G79" s="187">
        <v>9137</v>
      </c>
      <c r="H79" s="188">
        <v>0</v>
      </c>
      <c r="I79" s="189">
        <f>SUM(G79:H79)</f>
        <v>9137</v>
      </c>
      <c r="J79" s="190">
        <v>0</v>
      </c>
      <c r="K79" s="224">
        <v>254125</v>
      </c>
      <c r="L79" s="187">
        <v>829250</v>
      </c>
      <c r="M79" s="187">
        <v>1530100</v>
      </c>
      <c r="N79" s="187">
        <v>2765949</v>
      </c>
      <c r="O79" s="188">
        <v>10972995</v>
      </c>
      <c r="P79" s="187">
        <f>SUM(J79:O79)</f>
        <v>16352419</v>
      </c>
      <c r="Q79" s="191">
        <f>I79+P79</f>
        <v>16361556</v>
      </c>
    </row>
    <row r="80" spans="3:17" ht="18" customHeight="1">
      <c r="C80" s="130"/>
      <c r="D80" s="133"/>
      <c r="E80" s="134" t="s">
        <v>94</v>
      </c>
      <c r="F80" s="135"/>
      <c r="G80" s="187">
        <v>2053843</v>
      </c>
      <c r="H80" s="188">
        <v>4434227</v>
      </c>
      <c r="I80" s="189">
        <f>SUM(G80:H80)</f>
        <v>6488070</v>
      </c>
      <c r="J80" s="190">
        <v>0</v>
      </c>
      <c r="K80" s="224">
        <v>12618697</v>
      </c>
      <c r="L80" s="187">
        <v>13015774</v>
      </c>
      <c r="M80" s="187">
        <v>15120376</v>
      </c>
      <c r="N80" s="187">
        <v>9913542</v>
      </c>
      <c r="O80" s="188">
        <v>18907301</v>
      </c>
      <c r="P80" s="187">
        <f>SUM(J80:O80)</f>
        <v>69575690</v>
      </c>
      <c r="Q80" s="191">
        <f>I80+P80</f>
        <v>76063760</v>
      </c>
    </row>
    <row r="81" spans="3:17" ht="18" customHeight="1">
      <c r="C81" s="130"/>
      <c r="D81" s="133"/>
      <c r="E81" s="134" t="s">
        <v>95</v>
      </c>
      <c r="F81" s="135"/>
      <c r="G81" s="187">
        <v>427778</v>
      </c>
      <c r="H81" s="188">
        <v>461019</v>
      </c>
      <c r="I81" s="189">
        <f>SUM(G81:H81)</f>
        <v>888797</v>
      </c>
      <c r="J81" s="190">
        <v>0</v>
      </c>
      <c r="K81" s="224">
        <v>840190</v>
      </c>
      <c r="L81" s="187">
        <v>943021</v>
      </c>
      <c r="M81" s="187">
        <v>449520</v>
      </c>
      <c r="N81" s="187">
        <v>741457</v>
      </c>
      <c r="O81" s="188">
        <v>513548</v>
      </c>
      <c r="P81" s="187">
        <f>SUM(J81:O81)</f>
        <v>3487736</v>
      </c>
      <c r="Q81" s="191">
        <f>I81+P81</f>
        <v>4376533</v>
      </c>
    </row>
    <row r="82" spans="3:17" ht="18" customHeight="1">
      <c r="C82" s="130"/>
      <c r="D82" s="133"/>
      <c r="E82" s="295" t="s">
        <v>105</v>
      </c>
      <c r="F82" s="296"/>
      <c r="G82" s="187">
        <v>973900</v>
      </c>
      <c r="H82" s="188">
        <v>875300</v>
      </c>
      <c r="I82" s="189">
        <f>SUM(G82:H82)</f>
        <v>1849200</v>
      </c>
      <c r="J82" s="190">
        <v>0</v>
      </c>
      <c r="K82" s="224">
        <v>2989400</v>
      </c>
      <c r="L82" s="187">
        <v>3527950</v>
      </c>
      <c r="M82" s="187">
        <v>3480400</v>
      </c>
      <c r="N82" s="187">
        <v>2263250</v>
      </c>
      <c r="O82" s="188">
        <v>3247400</v>
      </c>
      <c r="P82" s="187">
        <f>SUM(J82:O82)</f>
        <v>15508400</v>
      </c>
      <c r="Q82" s="191">
        <f>I82+P82</f>
        <v>17357600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17090119</v>
      </c>
      <c r="H83" s="188">
        <f t="shared" si="22"/>
        <v>29349119</v>
      </c>
      <c r="I83" s="189">
        <f t="shared" si="22"/>
        <v>46439238</v>
      </c>
      <c r="J83" s="190">
        <f t="shared" si="22"/>
        <v>0</v>
      </c>
      <c r="K83" s="224">
        <f t="shared" si="22"/>
        <v>65617347</v>
      </c>
      <c r="L83" s="187">
        <f t="shared" si="22"/>
        <v>60930662</v>
      </c>
      <c r="M83" s="187">
        <f t="shared" si="22"/>
        <v>54949982</v>
      </c>
      <c r="N83" s="187">
        <f t="shared" si="22"/>
        <v>32840453</v>
      </c>
      <c r="O83" s="188">
        <f t="shared" si="22"/>
        <v>19609407</v>
      </c>
      <c r="P83" s="187">
        <f t="shared" si="22"/>
        <v>233947851</v>
      </c>
      <c r="Q83" s="191">
        <f t="shared" si="22"/>
        <v>280387089</v>
      </c>
    </row>
    <row r="84" spans="3:17" ht="18" customHeight="1">
      <c r="C84" s="130"/>
      <c r="D84" s="133"/>
      <c r="E84" s="137" t="s">
        <v>97</v>
      </c>
      <c r="F84" s="137"/>
      <c r="G84" s="187">
        <v>13462777</v>
      </c>
      <c r="H84" s="188">
        <v>23307527</v>
      </c>
      <c r="I84" s="189">
        <f>SUM(G84:H84)</f>
        <v>36770304</v>
      </c>
      <c r="J84" s="190">
        <v>0</v>
      </c>
      <c r="K84" s="224">
        <v>54719427</v>
      </c>
      <c r="L84" s="187">
        <v>47157484</v>
      </c>
      <c r="M84" s="187">
        <v>43332140</v>
      </c>
      <c r="N84" s="187">
        <v>26538798</v>
      </c>
      <c r="O84" s="188">
        <v>16944731</v>
      </c>
      <c r="P84" s="187">
        <f>SUM(J84:O84)</f>
        <v>188692580</v>
      </c>
      <c r="Q84" s="191">
        <f>I84+P84</f>
        <v>225462884</v>
      </c>
    </row>
    <row r="85" spans="3:17" ht="18" customHeight="1">
      <c r="C85" s="130"/>
      <c r="D85" s="133"/>
      <c r="E85" s="137" t="s">
        <v>98</v>
      </c>
      <c r="F85" s="137"/>
      <c r="G85" s="187">
        <v>3627342</v>
      </c>
      <c r="H85" s="188">
        <v>6041592</v>
      </c>
      <c r="I85" s="189">
        <f>SUM(G85:H85)</f>
        <v>9668934</v>
      </c>
      <c r="J85" s="190">
        <v>0</v>
      </c>
      <c r="K85" s="224">
        <v>10897920</v>
      </c>
      <c r="L85" s="187">
        <v>13773178</v>
      </c>
      <c r="M85" s="187">
        <v>11617842</v>
      </c>
      <c r="N85" s="187">
        <v>6301655</v>
      </c>
      <c r="O85" s="188">
        <v>2664676</v>
      </c>
      <c r="P85" s="187">
        <f>SUM(J85:O85)</f>
        <v>45255271</v>
      </c>
      <c r="Q85" s="191">
        <f>I85+P85</f>
        <v>54924205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18119</v>
      </c>
      <c r="H86" s="188">
        <f t="shared" si="23"/>
        <v>757550</v>
      </c>
      <c r="I86" s="189">
        <f t="shared" si="23"/>
        <v>775669</v>
      </c>
      <c r="J86" s="190">
        <f t="shared" si="23"/>
        <v>0</v>
      </c>
      <c r="K86" s="224">
        <f t="shared" si="23"/>
        <v>6645451</v>
      </c>
      <c r="L86" s="187">
        <f t="shared" si="23"/>
        <v>10952538</v>
      </c>
      <c r="M86" s="187">
        <f t="shared" si="23"/>
        <v>18904664</v>
      </c>
      <c r="N86" s="187">
        <f t="shared" si="23"/>
        <v>13669099</v>
      </c>
      <c r="O86" s="188">
        <f t="shared" si="23"/>
        <v>12280373</v>
      </c>
      <c r="P86" s="187">
        <f t="shared" si="23"/>
        <v>62452125</v>
      </c>
      <c r="Q86" s="191">
        <f t="shared" si="23"/>
        <v>63227794</v>
      </c>
    </row>
    <row r="87" spans="3:17" ht="18" customHeight="1">
      <c r="C87" s="130"/>
      <c r="D87" s="133"/>
      <c r="E87" s="134" t="s">
        <v>99</v>
      </c>
      <c r="F87" s="135"/>
      <c r="G87" s="187">
        <v>43878</v>
      </c>
      <c r="H87" s="188">
        <v>696283</v>
      </c>
      <c r="I87" s="189">
        <f>SUM(G87:H87)</f>
        <v>740161</v>
      </c>
      <c r="J87" s="190">
        <v>0</v>
      </c>
      <c r="K87" s="224">
        <v>5774700</v>
      </c>
      <c r="L87" s="187">
        <v>8384984</v>
      </c>
      <c r="M87" s="187">
        <v>15631565</v>
      </c>
      <c r="N87" s="187">
        <v>11449331</v>
      </c>
      <c r="O87" s="188">
        <v>10509966</v>
      </c>
      <c r="P87" s="187">
        <f>SUM(J87:O87)</f>
        <v>51750546</v>
      </c>
      <c r="Q87" s="191">
        <f>I87+P87</f>
        <v>52490707</v>
      </c>
    </row>
    <row r="88" spans="3:17" ht="18" customHeight="1">
      <c r="C88" s="130"/>
      <c r="D88" s="133"/>
      <c r="E88" s="284" t="s">
        <v>100</v>
      </c>
      <c r="F88" s="286"/>
      <c r="G88" s="187">
        <v>-25759</v>
      </c>
      <c r="H88" s="188">
        <v>61267</v>
      </c>
      <c r="I88" s="189">
        <f>SUM(G88:H88)</f>
        <v>35508</v>
      </c>
      <c r="J88" s="190">
        <v>0</v>
      </c>
      <c r="K88" s="224">
        <v>870751</v>
      </c>
      <c r="L88" s="187">
        <v>2567554</v>
      </c>
      <c r="M88" s="187">
        <v>3273099</v>
      </c>
      <c r="N88" s="187">
        <v>2219768</v>
      </c>
      <c r="O88" s="188">
        <v>1770407</v>
      </c>
      <c r="P88" s="187">
        <f>SUM(J88:O88)</f>
        <v>10701579</v>
      </c>
      <c r="Q88" s="191">
        <f>I88+P88</f>
        <v>10737087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9192463</v>
      </c>
      <c r="H90" s="188">
        <f t="shared" si="24"/>
        <v>7636383</v>
      </c>
      <c r="I90" s="189">
        <f t="shared" si="24"/>
        <v>16828846</v>
      </c>
      <c r="J90" s="190">
        <f t="shared" si="24"/>
        <v>0</v>
      </c>
      <c r="K90" s="188">
        <f t="shared" si="24"/>
        <v>13690788</v>
      </c>
      <c r="L90" s="187">
        <f t="shared" si="24"/>
        <v>16247940</v>
      </c>
      <c r="M90" s="187">
        <f t="shared" si="24"/>
        <v>14523117</v>
      </c>
      <c r="N90" s="187">
        <f t="shared" si="24"/>
        <v>10818183</v>
      </c>
      <c r="O90" s="188">
        <f t="shared" si="24"/>
        <v>12791206</v>
      </c>
      <c r="P90" s="187">
        <f t="shared" si="24"/>
        <v>68071234</v>
      </c>
      <c r="Q90" s="191">
        <f t="shared" si="24"/>
        <v>84900080</v>
      </c>
    </row>
    <row r="91" spans="3:17" ht="18" customHeight="1">
      <c r="C91" s="130"/>
      <c r="D91" s="133"/>
      <c r="E91" s="139" t="s">
        <v>102</v>
      </c>
      <c r="F91" s="135"/>
      <c r="G91" s="187">
        <v>3399600</v>
      </c>
      <c r="H91" s="188">
        <v>4758640</v>
      </c>
      <c r="I91" s="189">
        <f>SUM(G91:H91)</f>
        <v>8158240</v>
      </c>
      <c r="J91" s="190">
        <v>0</v>
      </c>
      <c r="K91" s="188">
        <v>9612620</v>
      </c>
      <c r="L91" s="187">
        <v>12484360</v>
      </c>
      <c r="M91" s="187">
        <v>12774180</v>
      </c>
      <c r="N91" s="187">
        <v>9472000</v>
      </c>
      <c r="O91" s="188">
        <v>11700680</v>
      </c>
      <c r="P91" s="187">
        <f>SUM(J91:O91)</f>
        <v>56043840</v>
      </c>
      <c r="Q91" s="191">
        <f>I91+P91</f>
        <v>64202080</v>
      </c>
    </row>
    <row r="92" spans="3:17" ht="18" customHeight="1">
      <c r="C92" s="130"/>
      <c r="D92" s="140"/>
      <c r="E92" s="137" t="s">
        <v>74</v>
      </c>
      <c r="F92" s="141"/>
      <c r="G92" s="187">
        <v>905455</v>
      </c>
      <c r="H92" s="188">
        <v>531688</v>
      </c>
      <c r="I92" s="189">
        <f>SUM(G92:H92)</f>
        <v>1437143</v>
      </c>
      <c r="J92" s="190">
        <v>0</v>
      </c>
      <c r="K92" s="188">
        <v>892030</v>
      </c>
      <c r="L92" s="187">
        <v>1784562</v>
      </c>
      <c r="M92" s="187">
        <v>751267</v>
      </c>
      <c r="N92" s="187">
        <v>393714</v>
      </c>
      <c r="O92" s="188">
        <v>345100</v>
      </c>
      <c r="P92" s="187">
        <f>SUM(J92:O92)</f>
        <v>4166673</v>
      </c>
      <c r="Q92" s="191">
        <f>I92+P92</f>
        <v>5603816</v>
      </c>
    </row>
    <row r="93" spans="3:17" ht="18" customHeight="1">
      <c r="C93" s="130"/>
      <c r="D93" s="142"/>
      <c r="E93" s="134" t="s">
        <v>75</v>
      </c>
      <c r="F93" s="143"/>
      <c r="G93" s="187">
        <v>4887408</v>
      </c>
      <c r="H93" s="188">
        <v>2346055</v>
      </c>
      <c r="I93" s="189">
        <f>SUM(G93:H93)</f>
        <v>7233463</v>
      </c>
      <c r="J93" s="190">
        <v>0</v>
      </c>
      <c r="K93" s="188">
        <v>3186138</v>
      </c>
      <c r="L93" s="187">
        <v>1979018</v>
      </c>
      <c r="M93" s="187">
        <v>997670</v>
      </c>
      <c r="N93" s="187">
        <v>952469</v>
      </c>
      <c r="O93" s="188">
        <v>745426</v>
      </c>
      <c r="P93" s="187">
        <f>SUM(J93:O93)</f>
        <v>7860721</v>
      </c>
      <c r="Q93" s="191">
        <f>I93+P93</f>
        <v>15094184</v>
      </c>
    </row>
    <row r="94" spans="3:17" ht="18" customHeight="1">
      <c r="C94" s="130"/>
      <c r="D94" s="133" t="s">
        <v>76</v>
      </c>
      <c r="E94" s="144"/>
      <c r="F94" s="144"/>
      <c r="G94" s="187">
        <v>4527350</v>
      </c>
      <c r="H94" s="188">
        <v>8757475</v>
      </c>
      <c r="I94" s="189">
        <f>SUM(G94:H94)</f>
        <v>13284825</v>
      </c>
      <c r="J94" s="190">
        <v>0</v>
      </c>
      <c r="K94" s="188">
        <v>22784432</v>
      </c>
      <c r="L94" s="187">
        <v>21770498</v>
      </c>
      <c r="M94" s="187">
        <v>26082919</v>
      </c>
      <c r="N94" s="187">
        <v>17933281</v>
      </c>
      <c r="O94" s="188">
        <v>20653181</v>
      </c>
      <c r="P94" s="187">
        <f>SUM(J94:O94)</f>
        <v>109224311</v>
      </c>
      <c r="Q94" s="191">
        <f>I94+P94</f>
        <v>122509136</v>
      </c>
    </row>
    <row r="95" spans="3:17" ht="18" customHeight="1">
      <c r="C95" s="145"/>
      <c r="D95" s="146" t="s">
        <v>103</v>
      </c>
      <c r="E95" s="147"/>
      <c r="F95" s="147"/>
      <c r="G95" s="192">
        <v>9100204</v>
      </c>
      <c r="H95" s="193">
        <v>5845192</v>
      </c>
      <c r="I95" s="194">
        <f>SUM(G95:H95)</f>
        <v>14945396</v>
      </c>
      <c r="J95" s="195">
        <v>0</v>
      </c>
      <c r="K95" s="193">
        <v>26280121</v>
      </c>
      <c r="L95" s="192">
        <v>18228157</v>
      </c>
      <c r="M95" s="192">
        <v>16826670</v>
      </c>
      <c r="N95" s="192">
        <v>9603217</v>
      </c>
      <c r="O95" s="193">
        <v>9266288</v>
      </c>
      <c r="P95" s="194">
        <f>SUM(J95:O95)</f>
        <v>80204453</v>
      </c>
      <c r="Q95" s="196">
        <f>I95+P95</f>
        <v>95149849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148827</v>
      </c>
      <c r="H96" s="183">
        <f t="shared" si="25"/>
        <v>1481214</v>
      </c>
      <c r="I96" s="184">
        <f t="shared" si="25"/>
        <v>1630041</v>
      </c>
      <c r="J96" s="185">
        <f t="shared" si="25"/>
        <v>0</v>
      </c>
      <c r="K96" s="223">
        <f t="shared" si="25"/>
        <v>26657537</v>
      </c>
      <c r="L96" s="182">
        <f t="shared" si="25"/>
        <v>27367608</v>
      </c>
      <c r="M96" s="182">
        <f t="shared" si="25"/>
        <v>31606553</v>
      </c>
      <c r="N96" s="182">
        <f t="shared" si="25"/>
        <v>20314369</v>
      </c>
      <c r="O96" s="183">
        <f t="shared" si="25"/>
        <v>15013126</v>
      </c>
      <c r="P96" s="182">
        <f t="shared" si="25"/>
        <v>120959193</v>
      </c>
      <c r="Q96" s="186">
        <f>SUM(Q97:Q102)</f>
        <v>122589234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0</v>
      </c>
      <c r="H98" s="188">
        <v>221674</v>
      </c>
      <c r="I98" s="189">
        <f>SUM(G98:H98)</f>
        <v>221674</v>
      </c>
      <c r="J98" s="190">
        <v>0</v>
      </c>
      <c r="K98" s="224">
        <v>1840214</v>
      </c>
      <c r="L98" s="187">
        <v>1920133</v>
      </c>
      <c r="M98" s="187">
        <v>3831294</v>
      </c>
      <c r="N98" s="187">
        <v>2103492</v>
      </c>
      <c r="O98" s="188">
        <v>4418143</v>
      </c>
      <c r="P98" s="187">
        <f t="shared" si="26"/>
        <v>14113276</v>
      </c>
      <c r="Q98" s="191">
        <f>I98+P98</f>
        <v>14334950</v>
      </c>
    </row>
    <row r="99" spans="3:17" ht="18" customHeight="1">
      <c r="C99" s="130"/>
      <c r="D99" s="284" t="s">
        <v>80</v>
      </c>
      <c r="E99" s="285"/>
      <c r="F99" s="286"/>
      <c r="G99" s="187">
        <v>148827</v>
      </c>
      <c r="H99" s="188">
        <v>218753</v>
      </c>
      <c r="I99" s="189">
        <f>SUM(G99:H99)</f>
        <v>367580</v>
      </c>
      <c r="J99" s="190">
        <v>0</v>
      </c>
      <c r="K99" s="224">
        <v>2107608</v>
      </c>
      <c r="L99" s="187">
        <v>3084062</v>
      </c>
      <c r="M99" s="187">
        <v>3972512</v>
      </c>
      <c r="N99" s="187">
        <v>3671225</v>
      </c>
      <c r="O99" s="188">
        <v>2445279</v>
      </c>
      <c r="P99" s="187">
        <f>SUM(J99:O99)</f>
        <v>15280686</v>
      </c>
      <c r="Q99" s="191">
        <f t="shared" si="27"/>
        <v>15648266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1040787</v>
      </c>
      <c r="I100" s="189">
        <f>SUM(G100:H100)</f>
        <v>1040787</v>
      </c>
      <c r="J100" s="200"/>
      <c r="K100" s="224">
        <v>22709715</v>
      </c>
      <c r="L100" s="187">
        <v>22363413</v>
      </c>
      <c r="M100" s="187">
        <v>23802747</v>
      </c>
      <c r="N100" s="187">
        <v>14539652</v>
      </c>
      <c r="O100" s="188">
        <v>8149704</v>
      </c>
      <c r="P100" s="187">
        <f t="shared" si="26"/>
        <v>91565231</v>
      </c>
      <c r="Q100" s="191">
        <f t="shared" si="27"/>
        <v>92606018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53608324</v>
      </c>
      <c r="L103" s="182">
        <f t="shared" si="28"/>
        <v>89071777</v>
      </c>
      <c r="M103" s="182">
        <f t="shared" si="28"/>
        <v>162813738</v>
      </c>
      <c r="N103" s="182">
        <f t="shared" si="28"/>
        <v>159213343</v>
      </c>
      <c r="O103" s="183">
        <f t="shared" si="28"/>
        <v>232653572</v>
      </c>
      <c r="P103" s="182">
        <f t="shared" si="28"/>
        <v>697360754</v>
      </c>
      <c r="Q103" s="186">
        <f>SUM(Q104:Q106)</f>
        <v>697360754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12890087</v>
      </c>
      <c r="L104" s="187">
        <v>36396393</v>
      </c>
      <c r="M104" s="187">
        <v>78711568</v>
      </c>
      <c r="N104" s="187">
        <v>86079182</v>
      </c>
      <c r="O104" s="188">
        <v>132163165</v>
      </c>
      <c r="P104" s="187">
        <f>SUM(J104:O104)</f>
        <v>346240395</v>
      </c>
      <c r="Q104" s="191">
        <f>I104+P104</f>
        <v>346240395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40179207</v>
      </c>
      <c r="L105" s="187">
        <v>51454157</v>
      </c>
      <c r="M105" s="187">
        <v>80506371</v>
      </c>
      <c r="N105" s="187">
        <v>61028430</v>
      </c>
      <c r="O105" s="188">
        <v>54267338</v>
      </c>
      <c r="P105" s="187">
        <f>SUM(J105:O105)</f>
        <v>287435503</v>
      </c>
      <c r="Q105" s="191">
        <f>I105+P105</f>
        <v>287435503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539030</v>
      </c>
      <c r="L106" s="209">
        <v>1221227</v>
      </c>
      <c r="M106" s="209">
        <v>3595799</v>
      </c>
      <c r="N106" s="209">
        <v>12105731</v>
      </c>
      <c r="O106" s="208">
        <v>46223069</v>
      </c>
      <c r="P106" s="209">
        <f>SUM(J106:O106)</f>
        <v>63684856</v>
      </c>
      <c r="Q106" s="210">
        <f>I106+P106</f>
        <v>63684856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70136584</v>
      </c>
      <c r="H107" s="212">
        <f t="shared" si="29"/>
        <v>80236020</v>
      </c>
      <c r="I107" s="213">
        <f t="shared" si="29"/>
        <v>150372604</v>
      </c>
      <c r="J107" s="214">
        <f t="shared" si="29"/>
        <v>0</v>
      </c>
      <c r="K107" s="227">
        <f t="shared" si="29"/>
        <v>294746701</v>
      </c>
      <c r="L107" s="211">
        <f t="shared" si="29"/>
        <v>317105300</v>
      </c>
      <c r="M107" s="211">
        <f t="shared" si="29"/>
        <v>402999138</v>
      </c>
      <c r="N107" s="211">
        <f t="shared" si="29"/>
        <v>324815783</v>
      </c>
      <c r="O107" s="212">
        <f t="shared" si="29"/>
        <v>410573428</v>
      </c>
      <c r="P107" s="211">
        <f t="shared" si="29"/>
        <v>1750240350</v>
      </c>
      <c r="Q107" s="215">
        <f>Q76+Q96+Q103</f>
        <v>1900612954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63899507</v>
      </c>
      <c r="H109" s="183">
        <f t="shared" si="30"/>
        <v>71463185</v>
      </c>
      <c r="I109" s="184">
        <f t="shared" si="30"/>
        <v>135362692</v>
      </c>
      <c r="J109" s="185">
        <f t="shared" si="30"/>
        <v>0</v>
      </c>
      <c r="K109" s="223">
        <f t="shared" si="30"/>
        <v>195659430</v>
      </c>
      <c r="L109" s="182">
        <f t="shared" si="30"/>
        <v>182446846</v>
      </c>
      <c r="M109" s="182">
        <f t="shared" si="30"/>
        <v>189402735</v>
      </c>
      <c r="N109" s="182">
        <f t="shared" si="30"/>
        <v>131732227</v>
      </c>
      <c r="O109" s="183">
        <f t="shared" si="30"/>
        <v>147542075</v>
      </c>
      <c r="P109" s="182">
        <f t="shared" si="30"/>
        <v>846783313</v>
      </c>
      <c r="Q109" s="186">
        <f t="shared" si="30"/>
        <v>982146005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27054101</v>
      </c>
      <c r="H110" s="188">
        <f t="shared" si="31"/>
        <v>23767806</v>
      </c>
      <c r="I110" s="189">
        <f t="shared" si="31"/>
        <v>50821907</v>
      </c>
      <c r="J110" s="190">
        <f t="shared" si="31"/>
        <v>0</v>
      </c>
      <c r="K110" s="224">
        <f t="shared" si="31"/>
        <v>71515737</v>
      </c>
      <c r="L110" s="187">
        <f t="shared" si="31"/>
        <v>65282020</v>
      </c>
      <c r="M110" s="187">
        <f t="shared" si="31"/>
        <v>69561958</v>
      </c>
      <c r="N110" s="187">
        <f t="shared" si="31"/>
        <v>54387314</v>
      </c>
      <c r="O110" s="188">
        <f t="shared" si="31"/>
        <v>79475240</v>
      </c>
      <c r="P110" s="187">
        <f t="shared" si="31"/>
        <v>340222269</v>
      </c>
      <c r="Q110" s="191">
        <f t="shared" si="31"/>
        <v>391044176</v>
      </c>
    </row>
    <row r="111" spans="3:17" ht="18" customHeight="1">
      <c r="C111" s="130"/>
      <c r="D111" s="133"/>
      <c r="E111" s="134" t="s">
        <v>92</v>
      </c>
      <c r="F111" s="135"/>
      <c r="G111" s="187">
        <v>23935947</v>
      </c>
      <c r="H111" s="188">
        <v>18574362</v>
      </c>
      <c r="I111" s="189">
        <f>SUM(G111:H111)</f>
        <v>42510309</v>
      </c>
      <c r="J111" s="190">
        <v>0</v>
      </c>
      <c r="K111" s="224">
        <v>56483685</v>
      </c>
      <c r="L111" s="187">
        <v>48797748</v>
      </c>
      <c r="M111" s="187">
        <v>51039719</v>
      </c>
      <c r="N111" s="187">
        <v>40271634</v>
      </c>
      <c r="O111" s="188">
        <v>49198311</v>
      </c>
      <c r="P111" s="187">
        <f>SUM(J111:O111)</f>
        <v>245791097</v>
      </c>
      <c r="Q111" s="191">
        <f>I111+P111</f>
        <v>288301406</v>
      </c>
    </row>
    <row r="112" spans="3:17" ht="18" customHeight="1">
      <c r="C112" s="130"/>
      <c r="D112" s="133"/>
      <c r="E112" s="134" t="s">
        <v>93</v>
      </c>
      <c r="F112" s="135"/>
      <c r="G112" s="187">
        <v>8223</v>
      </c>
      <c r="H112" s="188">
        <v>0</v>
      </c>
      <c r="I112" s="189">
        <f>SUM(G112:H112)</f>
        <v>8223</v>
      </c>
      <c r="J112" s="190">
        <v>0</v>
      </c>
      <c r="K112" s="224">
        <v>228711</v>
      </c>
      <c r="L112" s="187">
        <v>746322</v>
      </c>
      <c r="M112" s="187">
        <v>1377084</v>
      </c>
      <c r="N112" s="187">
        <v>2489340</v>
      </c>
      <c r="O112" s="188">
        <v>9875644</v>
      </c>
      <c r="P112" s="187">
        <f>SUM(J112:O112)</f>
        <v>14717101</v>
      </c>
      <c r="Q112" s="191">
        <f>I112+P112</f>
        <v>14725324</v>
      </c>
    </row>
    <row r="113" spans="3:17" ht="18" customHeight="1">
      <c r="C113" s="130"/>
      <c r="D113" s="133"/>
      <c r="E113" s="134" t="s">
        <v>94</v>
      </c>
      <c r="F113" s="135"/>
      <c r="G113" s="187">
        <v>1848428</v>
      </c>
      <c r="H113" s="188">
        <v>3990762</v>
      </c>
      <c r="I113" s="189">
        <f>SUM(G113:H113)</f>
        <v>5839190</v>
      </c>
      <c r="J113" s="190">
        <v>0</v>
      </c>
      <c r="K113" s="224">
        <v>11356720</v>
      </c>
      <c r="L113" s="187">
        <v>11714089</v>
      </c>
      <c r="M113" s="187">
        <v>13608235</v>
      </c>
      <c r="N113" s="187">
        <v>8922112</v>
      </c>
      <c r="O113" s="188">
        <v>17016438</v>
      </c>
      <c r="P113" s="187">
        <f>SUM(J113:O113)</f>
        <v>62617594</v>
      </c>
      <c r="Q113" s="191">
        <f>I113+P113</f>
        <v>68456784</v>
      </c>
    </row>
    <row r="114" spans="3:17" ht="18" customHeight="1">
      <c r="C114" s="130"/>
      <c r="D114" s="133"/>
      <c r="E114" s="134" t="s">
        <v>95</v>
      </c>
      <c r="F114" s="135"/>
      <c r="G114" s="187">
        <v>384993</v>
      </c>
      <c r="H114" s="188">
        <v>414912</v>
      </c>
      <c r="I114" s="189">
        <f>SUM(G114:H114)</f>
        <v>799905</v>
      </c>
      <c r="J114" s="190">
        <v>0</v>
      </c>
      <c r="K114" s="224">
        <v>756161</v>
      </c>
      <c r="L114" s="187">
        <v>848706</v>
      </c>
      <c r="M114" s="187">
        <v>404560</v>
      </c>
      <c r="N114" s="187">
        <v>667303</v>
      </c>
      <c r="O114" s="188">
        <v>462187</v>
      </c>
      <c r="P114" s="187">
        <f>SUM(J114:O114)</f>
        <v>3138917</v>
      </c>
      <c r="Q114" s="191">
        <f>I114+P114</f>
        <v>3938822</v>
      </c>
    </row>
    <row r="115" spans="3:17" ht="18" customHeight="1">
      <c r="C115" s="130"/>
      <c r="D115" s="133"/>
      <c r="E115" s="295" t="s">
        <v>105</v>
      </c>
      <c r="F115" s="296"/>
      <c r="G115" s="187">
        <v>876510</v>
      </c>
      <c r="H115" s="188">
        <v>787770</v>
      </c>
      <c r="I115" s="189">
        <f>SUM(G115:H115)</f>
        <v>1664280</v>
      </c>
      <c r="J115" s="190">
        <v>0</v>
      </c>
      <c r="K115" s="224">
        <v>2690460</v>
      </c>
      <c r="L115" s="187">
        <v>3175155</v>
      </c>
      <c r="M115" s="187">
        <v>3132360</v>
      </c>
      <c r="N115" s="187">
        <v>2036925</v>
      </c>
      <c r="O115" s="188">
        <v>2922660</v>
      </c>
      <c r="P115" s="187">
        <f>SUM(J115:O115)</f>
        <v>13957560</v>
      </c>
      <c r="Q115" s="191">
        <f>I115+P115</f>
        <v>15621840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15380745</v>
      </c>
      <c r="H116" s="188">
        <f t="shared" si="32"/>
        <v>26413962</v>
      </c>
      <c r="I116" s="189">
        <f t="shared" si="32"/>
        <v>41794707</v>
      </c>
      <c r="J116" s="190">
        <f t="shared" si="32"/>
        <v>0</v>
      </c>
      <c r="K116" s="224">
        <f t="shared" si="32"/>
        <v>59055058</v>
      </c>
      <c r="L116" s="187">
        <f t="shared" si="32"/>
        <v>54855924</v>
      </c>
      <c r="M116" s="187">
        <f t="shared" si="32"/>
        <v>49454656</v>
      </c>
      <c r="N116" s="187">
        <f t="shared" si="32"/>
        <v>29562464</v>
      </c>
      <c r="O116" s="188">
        <f t="shared" si="32"/>
        <v>17648366</v>
      </c>
      <c r="P116" s="187">
        <f t="shared" si="32"/>
        <v>210576468</v>
      </c>
      <c r="Q116" s="191">
        <f t="shared" si="32"/>
        <v>252371175</v>
      </c>
    </row>
    <row r="117" spans="3:17" ht="18" customHeight="1">
      <c r="C117" s="130"/>
      <c r="D117" s="133"/>
      <c r="E117" s="137" t="s">
        <v>97</v>
      </c>
      <c r="F117" s="137"/>
      <c r="G117" s="187">
        <v>12116197</v>
      </c>
      <c r="H117" s="188">
        <v>20976554</v>
      </c>
      <c r="I117" s="189">
        <f>SUM(G117:H117)</f>
        <v>33092751</v>
      </c>
      <c r="J117" s="190">
        <v>0</v>
      </c>
      <c r="K117" s="224">
        <v>49247016</v>
      </c>
      <c r="L117" s="187">
        <v>42460171</v>
      </c>
      <c r="M117" s="187">
        <v>38998672</v>
      </c>
      <c r="N117" s="187">
        <v>23884774</v>
      </c>
      <c r="O117" s="188">
        <v>15250170</v>
      </c>
      <c r="P117" s="187">
        <f>SUM(J117:O117)</f>
        <v>169840803</v>
      </c>
      <c r="Q117" s="191">
        <f>I117+P117</f>
        <v>202933554</v>
      </c>
    </row>
    <row r="118" spans="3:17" ht="18" customHeight="1">
      <c r="C118" s="130"/>
      <c r="D118" s="133"/>
      <c r="E118" s="137" t="s">
        <v>98</v>
      </c>
      <c r="F118" s="137"/>
      <c r="G118" s="187">
        <v>3264548</v>
      </c>
      <c r="H118" s="188">
        <v>5437408</v>
      </c>
      <c r="I118" s="189">
        <f>SUM(G118:H118)</f>
        <v>8701956</v>
      </c>
      <c r="J118" s="190">
        <v>0</v>
      </c>
      <c r="K118" s="224">
        <v>9808042</v>
      </c>
      <c r="L118" s="187">
        <v>12395753</v>
      </c>
      <c r="M118" s="187">
        <v>10455984</v>
      </c>
      <c r="N118" s="187">
        <v>5677690</v>
      </c>
      <c r="O118" s="188">
        <v>2398196</v>
      </c>
      <c r="P118" s="187">
        <f>SUM(J118:O118)</f>
        <v>40735665</v>
      </c>
      <c r="Q118" s="191">
        <f>I118+P118</f>
        <v>49437621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16306</v>
      </c>
      <c r="H119" s="188">
        <f t="shared" si="33"/>
        <v>681782</v>
      </c>
      <c r="I119" s="189">
        <f t="shared" si="33"/>
        <v>698088</v>
      </c>
      <c r="J119" s="190">
        <f t="shared" si="33"/>
        <v>0</v>
      </c>
      <c r="K119" s="224">
        <f t="shared" si="33"/>
        <v>5980847</v>
      </c>
      <c r="L119" s="187">
        <f t="shared" si="33"/>
        <v>9857195</v>
      </c>
      <c r="M119" s="187">
        <f t="shared" si="33"/>
        <v>17014094</v>
      </c>
      <c r="N119" s="187">
        <f t="shared" si="33"/>
        <v>12302124</v>
      </c>
      <c r="O119" s="188">
        <f t="shared" si="33"/>
        <v>11052267</v>
      </c>
      <c r="P119" s="187">
        <f t="shared" si="33"/>
        <v>56206527</v>
      </c>
      <c r="Q119" s="191">
        <f t="shared" si="33"/>
        <v>56904615</v>
      </c>
    </row>
    <row r="120" spans="3:17" ht="18" customHeight="1">
      <c r="C120" s="130"/>
      <c r="D120" s="133"/>
      <c r="E120" s="134" t="s">
        <v>99</v>
      </c>
      <c r="F120" s="135"/>
      <c r="G120" s="187">
        <v>39489</v>
      </c>
      <c r="H120" s="188">
        <v>626643</v>
      </c>
      <c r="I120" s="189">
        <f>SUM(G120:H120)</f>
        <v>666132</v>
      </c>
      <c r="J120" s="190">
        <v>0</v>
      </c>
      <c r="K120" s="224">
        <v>5197177</v>
      </c>
      <c r="L120" s="187">
        <v>7546413</v>
      </c>
      <c r="M120" s="187">
        <v>14068324</v>
      </c>
      <c r="N120" s="187">
        <v>10304344</v>
      </c>
      <c r="O120" s="188">
        <v>9458915</v>
      </c>
      <c r="P120" s="187">
        <f>SUM(J120:O120)</f>
        <v>46575173</v>
      </c>
      <c r="Q120" s="191">
        <f>I120+P120</f>
        <v>47241305</v>
      </c>
    </row>
    <row r="121" spans="3:17" ht="18" customHeight="1">
      <c r="C121" s="130"/>
      <c r="D121" s="133"/>
      <c r="E121" s="284" t="s">
        <v>100</v>
      </c>
      <c r="F121" s="286"/>
      <c r="G121" s="187">
        <v>-23183</v>
      </c>
      <c r="H121" s="188">
        <v>55139</v>
      </c>
      <c r="I121" s="189">
        <f>SUM(G121:H121)</f>
        <v>31956</v>
      </c>
      <c r="J121" s="190">
        <v>0</v>
      </c>
      <c r="K121" s="224">
        <v>783670</v>
      </c>
      <c r="L121" s="187">
        <v>2310782</v>
      </c>
      <c r="M121" s="187">
        <v>2945770</v>
      </c>
      <c r="N121" s="187">
        <v>1997780</v>
      </c>
      <c r="O121" s="188">
        <v>1593352</v>
      </c>
      <c r="P121" s="187">
        <f>SUM(J121:O121)</f>
        <v>9631354</v>
      </c>
      <c r="Q121" s="191">
        <f>I121+P121</f>
        <v>9663310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8273567</v>
      </c>
      <c r="H123" s="188">
        <f t="shared" si="34"/>
        <v>6872739</v>
      </c>
      <c r="I123" s="189">
        <f t="shared" si="34"/>
        <v>15146306</v>
      </c>
      <c r="J123" s="190">
        <f t="shared" si="34"/>
        <v>0</v>
      </c>
      <c r="K123" s="188">
        <f t="shared" si="34"/>
        <v>12321702</v>
      </c>
      <c r="L123" s="187">
        <f t="shared" si="34"/>
        <v>14630145</v>
      </c>
      <c r="M123" s="187">
        <f t="shared" si="34"/>
        <v>13070803</v>
      </c>
      <c r="N123" s="187">
        <f t="shared" si="34"/>
        <v>9737187</v>
      </c>
      <c r="O123" s="188">
        <f t="shared" si="34"/>
        <v>11512085</v>
      </c>
      <c r="P123" s="187">
        <f t="shared" si="34"/>
        <v>61271922</v>
      </c>
      <c r="Q123" s="191">
        <f t="shared" si="34"/>
        <v>76418228</v>
      </c>
    </row>
    <row r="124" spans="3:17" ht="18" customHeight="1">
      <c r="C124" s="130"/>
      <c r="D124" s="133"/>
      <c r="E124" s="139" t="s">
        <v>102</v>
      </c>
      <c r="F124" s="135"/>
      <c r="G124" s="187">
        <v>3059640</v>
      </c>
      <c r="H124" s="188">
        <v>4282776</v>
      </c>
      <c r="I124" s="189">
        <f>SUM(G124:H124)</f>
        <v>7342416</v>
      </c>
      <c r="J124" s="190">
        <v>0</v>
      </c>
      <c r="K124" s="188">
        <v>8651358</v>
      </c>
      <c r="L124" s="187">
        <v>11242924</v>
      </c>
      <c r="M124" s="187">
        <v>11496762</v>
      </c>
      <c r="N124" s="187">
        <v>8525625</v>
      </c>
      <c r="O124" s="188">
        <v>10530612</v>
      </c>
      <c r="P124" s="187">
        <f>SUM(J124:O124)</f>
        <v>50447281</v>
      </c>
      <c r="Q124" s="191">
        <f>I124+P124</f>
        <v>57789697</v>
      </c>
    </row>
    <row r="125" spans="3:17" ht="18" customHeight="1">
      <c r="C125" s="130"/>
      <c r="D125" s="140"/>
      <c r="E125" s="137" t="s">
        <v>74</v>
      </c>
      <c r="F125" s="141"/>
      <c r="G125" s="187">
        <v>815263</v>
      </c>
      <c r="H125" s="188">
        <v>478516</v>
      </c>
      <c r="I125" s="189">
        <f>SUM(G125:H125)</f>
        <v>1293779</v>
      </c>
      <c r="J125" s="190">
        <v>0</v>
      </c>
      <c r="K125" s="188">
        <v>802826</v>
      </c>
      <c r="L125" s="187">
        <v>1606105</v>
      </c>
      <c r="M125" s="187">
        <v>676139</v>
      </c>
      <c r="N125" s="187">
        <v>354340</v>
      </c>
      <c r="O125" s="188">
        <v>310590</v>
      </c>
      <c r="P125" s="187">
        <f>SUM(J125:O125)</f>
        <v>3750000</v>
      </c>
      <c r="Q125" s="191">
        <f>I125+P125</f>
        <v>5043779</v>
      </c>
    </row>
    <row r="126" spans="3:17" ht="18" customHeight="1">
      <c r="C126" s="130"/>
      <c r="D126" s="142"/>
      <c r="E126" s="134" t="s">
        <v>75</v>
      </c>
      <c r="F126" s="143"/>
      <c r="G126" s="187">
        <v>4398664</v>
      </c>
      <c r="H126" s="188">
        <v>2111447</v>
      </c>
      <c r="I126" s="189">
        <f>SUM(G126:H126)</f>
        <v>6510111</v>
      </c>
      <c r="J126" s="190">
        <v>0</v>
      </c>
      <c r="K126" s="188">
        <v>2867518</v>
      </c>
      <c r="L126" s="187">
        <v>1781116</v>
      </c>
      <c r="M126" s="187">
        <v>897902</v>
      </c>
      <c r="N126" s="187">
        <v>857222</v>
      </c>
      <c r="O126" s="188">
        <v>670883</v>
      </c>
      <c r="P126" s="187">
        <f>SUM(J126:O126)</f>
        <v>7074641</v>
      </c>
      <c r="Q126" s="191">
        <f>I126+P126</f>
        <v>13584752</v>
      </c>
    </row>
    <row r="127" spans="3:17" ht="18" customHeight="1">
      <c r="C127" s="130"/>
      <c r="D127" s="133" t="s">
        <v>76</v>
      </c>
      <c r="E127" s="144"/>
      <c r="F127" s="144"/>
      <c r="G127" s="187">
        <v>4074584</v>
      </c>
      <c r="H127" s="188">
        <v>7881704</v>
      </c>
      <c r="I127" s="189">
        <f>SUM(G127:H127)</f>
        <v>11956288</v>
      </c>
      <c r="J127" s="190">
        <v>0</v>
      </c>
      <c r="K127" s="188">
        <v>20505965</v>
      </c>
      <c r="L127" s="187">
        <v>19593405</v>
      </c>
      <c r="M127" s="187">
        <v>23474554</v>
      </c>
      <c r="N127" s="187">
        <v>16139921</v>
      </c>
      <c r="O127" s="188">
        <v>18587829</v>
      </c>
      <c r="P127" s="187">
        <f>SUM(J127:O127)</f>
        <v>98301674</v>
      </c>
      <c r="Q127" s="191">
        <f>I127+P127</f>
        <v>110257962</v>
      </c>
    </row>
    <row r="128" spans="3:17" ht="18" customHeight="1">
      <c r="C128" s="145"/>
      <c r="D128" s="146" t="s">
        <v>103</v>
      </c>
      <c r="E128" s="147"/>
      <c r="F128" s="147"/>
      <c r="G128" s="192">
        <v>9100204</v>
      </c>
      <c r="H128" s="193">
        <v>5845192</v>
      </c>
      <c r="I128" s="194">
        <f>SUM(G128:H128)</f>
        <v>14945396</v>
      </c>
      <c r="J128" s="195">
        <v>0</v>
      </c>
      <c r="K128" s="193">
        <v>26280121</v>
      </c>
      <c r="L128" s="192">
        <v>18228157</v>
      </c>
      <c r="M128" s="192">
        <v>16826670</v>
      </c>
      <c r="N128" s="192">
        <v>9603217</v>
      </c>
      <c r="O128" s="193">
        <v>9266288</v>
      </c>
      <c r="P128" s="194">
        <f>SUM(J128:O128)</f>
        <v>80204453</v>
      </c>
      <c r="Q128" s="196">
        <f>I128+P128</f>
        <v>95149849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133944</v>
      </c>
      <c r="H129" s="183">
        <f t="shared" si="35"/>
        <v>1333089</v>
      </c>
      <c r="I129" s="184">
        <f t="shared" si="35"/>
        <v>1467033</v>
      </c>
      <c r="J129" s="185">
        <f t="shared" si="35"/>
        <v>0</v>
      </c>
      <c r="K129" s="223">
        <f t="shared" si="35"/>
        <v>23991741</v>
      </c>
      <c r="L129" s="182">
        <f t="shared" si="35"/>
        <v>24630788</v>
      </c>
      <c r="M129" s="182">
        <f t="shared" si="35"/>
        <v>28445846</v>
      </c>
      <c r="N129" s="182">
        <f t="shared" si="35"/>
        <v>18282898</v>
      </c>
      <c r="O129" s="183">
        <f t="shared" si="35"/>
        <v>13511777</v>
      </c>
      <c r="P129" s="182">
        <f t="shared" si="35"/>
        <v>108863050</v>
      </c>
      <c r="Q129" s="186">
        <f t="shared" si="35"/>
        <v>110330083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0</v>
      </c>
      <c r="H131" s="188">
        <v>199506</v>
      </c>
      <c r="I131" s="189">
        <f>SUM(G131:H131)</f>
        <v>199506</v>
      </c>
      <c r="J131" s="190">
        <v>0</v>
      </c>
      <c r="K131" s="224">
        <v>1656182</v>
      </c>
      <c r="L131" s="187">
        <v>1728107</v>
      </c>
      <c r="M131" s="187">
        <v>3448148</v>
      </c>
      <c r="N131" s="187">
        <v>1893133</v>
      </c>
      <c r="O131" s="188">
        <v>3976313</v>
      </c>
      <c r="P131" s="187">
        <f t="shared" si="36"/>
        <v>12701883</v>
      </c>
      <c r="Q131" s="191">
        <f t="shared" si="37"/>
        <v>12901389</v>
      </c>
    </row>
    <row r="132" spans="3:17" ht="18" customHeight="1">
      <c r="C132" s="130"/>
      <c r="D132" s="284" t="s">
        <v>80</v>
      </c>
      <c r="E132" s="285"/>
      <c r="F132" s="286"/>
      <c r="G132" s="187">
        <v>133944</v>
      </c>
      <c r="H132" s="188">
        <v>196877</v>
      </c>
      <c r="I132" s="189">
        <f>SUM(G132:H132)</f>
        <v>330821</v>
      </c>
      <c r="J132" s="190">
        <v>0</v>
      </c>
      <c r="K132" s="224">
        <v>1896839</v>
      </c>
      <c r="L132" s="187">
        <v>2775648</v>
      </c>
      <c r="M132" s="187">
        <v>3575256</v>
      </c>
      <c r="N132" s="187">
        <v>3304099</v>
      </c>
      <c r="O132" s="188">
        <v>2200748</v>
      </c>
      <c r="P132" s="187">
        <f t="shared" si="36"/>
        <v>13752590</v>
      </c>
      <c r="Q132" s="191">
        <f t="shared" si="37"/>
        <v>14083411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936706</v>
      </c>
      <c r="I133" s="189">
        <f>SUM(G133:H133)</f>
        <v>936706</v>
      </c>
      <c r="J133" s="200"/>
      <c r="K133" s="224">
        <v>20438720</v>
      </c>
      <c r="L133" s="187">
        <v>20127033</v>
      </c>
      <c r="M133" s="187">
        <v>21422442</v>
      </c>
      <c r="N133" s="187">
        <v>13085666</v>
      </c>
      <c r="O133" s="188">
        <v>7334716</v>
      </c>
      <c r="P133" s="187">
        <f t="shared" si="36"/>
        <v>82408577</v>
      </c>
      <c r="Q133" s="191">
        <f t="shared" si="37"/>
        <v>83345283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48312198</v>
      </c>
      <c r="L136" s="182">
        <f t="shared" si="38"/>
        <v>80177973</v>
      </c>
      <c r="M136" s="182">
        <f t="shared" si="38"/>
        <v>146605405</v>
      </c>
      <c r="N136" s="182">
        <f t="shared" si="38"/>
        <v>143498660</v>
      </c>
      <c r="O136" s="183">
        <f t="shared" si="38"/>
        <v>209726363</v>
      </c>
      <c r="P136" s="182">
        <f t="shared" si="38"/>
        <v>628320599</v>
      </c>
      <c r="Q136" s="186">
        <f t="shared" si="38"/>
        <v>628320599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11665835</v>
      </c>
      <c r="L137" s="187">
        <v>32770230</v>
      </c>
      <c r="M137" s="187">
        <v>70913595</v>
      </c>
      <c r="N137" s="187">
        <v>77660298</v>
      </c>
      <c r="O137" s="188">
        <v>119285134</v>
      </c>
      <c r="P137" s="187">
        <f>SUM(J137:O137)</f>
        <v>312295092</v>
      </c>
      <c r="Q137" s="191">
        <f>I137+P137</f>
        <v>312295092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36161237</v>
      </c>
      <c r="L138" s="187">
        <v>46308641</v>
      </c>
      <c r="M138" s="187">
        <v>72455596</v>
      </c>
      <c r="N138" s="187">
        <v>54943219</v>
      </c>
      <c r="O138" s="188">
        <v>48840525</v>
      </c>
      <c r="P138" s="187">
        <f>SUM(J138:O138)</f>
        <v>258709218</v>
      </c>
      <c r="Q138" s="191">
        <f>I138+P138</f>
        <v>258709218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485126</v>
      </c>
      <c r="L139" s="209">
        <v>1099102</v>
      </c>
      <c r="M139" s="209">
        <v>3236214</v>
      </c>
      <c r="N139" s="209">
        <v>10895143</v>
      </c>
      <c r="O139" s="208">
        <v>41600704</v>
      </c>
      <c r="P139" s="209">
        <f>SUM(J139:O139)</f>
        <v>57316289</v>
      </c>
      <c r="Q139" s="210">
        <f>I139+P139</f>
        <v>57316289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64033451</v>
      </c>
      <c r="H140" s="212">
        <f t="shared" si="39"/>
        <v>72796274</v>
      </c>
      <c r="I140" s="213">
        <f t="shared" si="39"/>
        <v>136829725</v>
      </c>
      <c r="J140" s="214">
        <f t="shared" si="39"/>
        <v>0</v>
      </c>
      <c r="K140" s="227">
        <f t="shared" si="39"/>
        <v>267963369</v>
      </c>
      <c r="L140" s="211">
        <f t="shared" si="39"/>
        <v>287255607</v>
      </c>
      <c r="M140" s="211">
        <f t="shared" si="39"/>
        <v>364453986</v>
      </c>
      <c r="N140" s="211">
        <f t="shared" si="39"/>
        <v>293513785</v>
      </c>
      <c r="O140" s="212">
        <f t="shared" si="39"/>
        <v>370780215</v>
      </c>
      <c r="P140" s="211">
        <f t="shared" si="39"/>
        <v>1583966962</v>
      </c>
      <c r="Q140" s="215">
        <f t="shared" si="39"/>
        <v>1720796687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7</v>
      </c>
      <c r="I11" s="184">
        <f t="shared" si="0"/>
        <v>9</v>
      </c>
      <c r="J11" s="185">
        <f t="shared" si="0"/>
        <v>0</v>
      </c>
      <c r="K11" s="228">
        <f t="shared" si="0"/>
        <v>213</v>
      </c>
      <c r="L11" s="221">
        <f t="shared" si="0"/>
        <v>316</v>
      </c>
      <c r="M11" s="221">
        <f t="shared" si="0"/>
        <v>508</v>
      </c>
      <c r="N11" s="221">
        <f t="shared" si="0"/>
        <v>462</v>
      </c>
      <c r="O11" s="221">
        <f t="shared" si="0"/>
        <v>545</v>
      </c>
      <c r="P11" s="184">
        <f t="shared" si="0"/>
        <v>2044</v>
      </c>
      <c r="Q11" s="186">
        <f t="shared" si="0"/>
        <v>2053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42</v>
      </c>
      <c r="L12" s="221">
        <v>105</v>
      </c>
      <c r="M12" s="221">
        <v>233</v>
      </c>
      <c r="N12" s="221">
        <v>236</v>
      </c>
      <c r="O12" s="221">
        <v>303</v>
      </c>
      <c r="P12" s="219">
        <f aca="true" t="shared" si="2" ref="P12:P18">SUM(J12:O12)</f>
        <v>919</v>
      </c>
      <c r="Q12" s="222">
        <f aca="true" t="shared" si="3" ref="Q12:Q18">I12+P12</f>
        <v>919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98</v>
      </c>
      <c r="L13" s="221">
        <v>117</v>
      </c>
      <c r="M13" s="221">
        <v>168</v>
      </c>
      <c r="N13" s="221">
        <v>126</v>
      </c>
      <c r="O13" s="221">
        <v>105</v>
      </c>
      <c r="P13" s="219">
        <f t="shared" si="2"/>
        <v>614</v>
      </c>
      <c r="Q13" s="222">
        <f t="shared" si="3"/>
        <v>614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4</v>
      </c>
      <c r="M14" s="221">
        <v>4</v>
      </c>
      <c r="N14" s="221">
        <v>18</v>
      </c>
      <c r="O14" s="221">
        <v>62</v>
      </c>
      <c r="P14" s="219">
        <f t="shared" si="2"/>
        <v>90</v>
      </c>
      <c r="Q14" s="222">
        <f t="shared" si="3"/>
        <v>90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7</v>
      </c>
      <c r="I16" s="219">
        <f t="shared" si="1"/>
        <v>9</v>
      </c>
      <c r="J16" s="220">
        <v>0</v>
      </c>
      <c r="K16" s="229">
        <v>66</v>
      </c>
      <c r="L16" s="221">
        <v>75</v>
      </c>
      <c r="M16" s="221">
        <v>91</v>
      </c>
      <c r="N16" s="221">
        <v>71</v>
      </c>
      <c r="O16" s="221">
        <v>66</v>
      </c>
      <c r="P16" s="219">
        <f t="shared" si="2"/>
        <v>369</v>
      </c>
      <c r="Q16" s="222">
        <f t="shared" si="3"/>
        <v>378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5</v>
      </c>
      <c r="L17" s="230">
        <v>15</v>
      </c>
      <c r="M17" s="230">
        <v>12</v>
      </c>
      <c r="N17" s="230">
        <v>11</v>
      </c>
      <c r="O17" s="230">
        <v>9</v>
      </c>
      <c r="P17" s="231">
        <f t="shared" si="2"/>
        <v>52</v>
      </c>
      <c r="Q17" s="234">
        <f t="shared" si="3"/>
        <v>52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7</v>
      </c>
      <c r="I19" s="189">
        <f t="shared" si="4"/>
        <v>9</v>
      </c>
      <c r="J19" s="190">
        <f t="shared" si="4"/>
        <v>0</v>
      </c>
      <c r="K19" s="228">
        <f t="shared" si="4"/>
        <v>89</v>
      </c>
      <c r="L19" s="187">
        <f t="shared" si="4"/>
        <v>145</v>
      </c>
      <c r="M19" s="187">
        <f t="shared" si="4"/>
        <v>220</v>
      </c>
      <c r="N19" s="187">
        <f t="shared" si="4"/>
        <v>169</v>
      </c>
      <c r="O19" s="187">
        <f t="shared" si="4"/>
        <v>179</v>
      </c>
      <c r="P19" s="189">
        <f t="shared" si="4"/>
        <v>802</v>
      </c>
      <c r="Q19" s="191">
        <f t="shared" si="4"/>
        <v>811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22</v>
      </c>
      <c r="L20" s="221">
        <v>55</v>
      </c>
      <c r="M20" s="221">
        <v>121</v>
      </c>
      <c r="N20" s="221">
        <v>89</v>
      </c>
      <c r="O20" s="221">
        <v>100</v>
      </c>
      <c r="P20" s="219">
        <f aca="true" t="shared" si="6" ref="P20:P26">SUM(J20:O20)</f>
        <v>387</v>
      </c>
      <c r="Q20" s="222">
        <f aca="true" t="shared" si="7" ref="Q20:Q26">I20+P20</f>
        <v>387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21</v>
      </c>
      <c r="L21" s="221">
        <v>25</v>
      </c>
      <c r="M21" s="221">
        <v>33</v>
      </c>
      <c r="N21" s="221">
        <v>24</v>
      </c>
      <c r="O21" s="221">
        <v>14</v>
      </c>
      <c r="P21" s="219">
        <f t="shared" si="6"/>
        <v>117</v>
      </c>
      <c r="Q21" s="222">
        <f t="shared" si="7"/>
        <v>117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0</v>
      </c>
      <c r="N22" s="221">
        <v>2</v>
      </c>
      <c r="O22" s="221">
        <v>11</v>
      </c>
      <c r="P22" s="219">
        <f t="shared" si="6"/>
        <v>15</v>
      </c>
      <c r="Q22" s="222">
        <f t="shared" si="7"/>
        <v>15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7</v>
      </c>
      <c r="I24" s="219">
        <f t="shared" si="5"/>
        <v>9</v>
      </c>
      <c r="J24" s="220">
        <v>0</v>
      </c>
      <c r="K24" s="229">
        <v>45</v>
      </c>
      <c r="L24" s="221">
        <v>59</v>
      </c>
      <c r="M24" s="221">
        <v>66</v>
      </c>
      <c r="N24" s="221">
        <v>53</v>
      </c>
      <c r="O24" s="221">
        <v>53</v>
      </c>
      <c r="P24" s="219">
        <f t="shared" si="6"/>
        <v>276</v>
      </c>
      <c r="Q24" s="222">
        <f t="shared" si="7"/>
        <v>285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5</v>
      </c>
      <c r="M25" s="230">
        <v>0</v>
      </c>
      <c r="N25" s="230">
        <v>1</v>
      </c>
      <c r="O25" s="230">
        <v>1</v>
      </c>
      <c r="P25" s="231">
        <f t="shared" si="6"/>
        <v>7</v>
      </c>
      <c r="Q25" s="234">
        <f t="shared" si="7"/>
        <v>7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4950</v>
      </c>
      <c r="H28" s="221">
        <f t="shared" si="8"/>
        <v>38960</v>
      </c>
      <c r="I28" s="184">
        <f t="shared" si="8"/>
        <v>43910</v>
      </c>
      <c r="J28" s="185">
        <f t="shared" si="8"/>
        <v>0</v>
      </c>
      <c r="K28" s="228">
        <f t="shared" si="8"/>
        <v>4457050</v>
      </c>
      <c r="L28" s="221">
        <f t="shared" si="8"/>
        <v>6831990</v>
      </c>
      <c r="M28" s="221">
        <f t="shared" si="8"/>
        <v>12302550</v>
      </c>
      <c r="N28" s="221">
        <f t="shared" si="8"/>
        <v>11051770</v>
      </c>
      <c r="O28" s="221">
        <f t="shared" si="8"/>
        <v>13706670</v>
      </c>
      <c r="P28" s="184">
        <f t="shared" si="8"/>
        <v>48350030</v>
      </c>
      <c r="Q28" s="186">
        <f>SUM(Q29:Q35)</f>
        <v>48393940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1202160</v>
      </c>
      <c r="L29" s="221">
        <v>2984780</v>
      </c>
      <c r="M29" s="221">
        <v>6691900</v>
      </c>
      <c r="N29" s="221">
        <v>6639590</v>
      </c>
      <c r="O29" s="221">
        <v>8560860</v>
      </c>
      <c r="P29" s="219">
        <f aca="true" t="shared" si="10" ref="P29:P35">SUM(J29:O29)</f>
        <v>26079290</v>
      </c>
      <c r="Q29" s="222">
        <f aca="true" t="shared" si="11" ref="Q29:Q35">I29+P29</f>
        <v>26079290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2792800</v>
      </c>
      <c r="L30" s="221">
        <v>3168210</v>
      </c>
      <c r="M30" s="221">
        <v>4542110</v>
      </c>
      <c r="N30" s="221">
        <v>3223710</v>
      </c>
      <c r="O30" s="221">
        <v>2818390</v>
      </c>
      <c r="P30" s="219">
        <f t="shared" si="10"/>
        <v>16545220</v>
      </c>
      <c r="Q30" s="222">
        <f t="shared" si="11"/>
        <v>16545220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61380</v>
      </c>
      <c r="L31" s="221">
        <v>106640</v>
      </c>
      <c r="M31" s="221">
        <v>114700</v>
      </c>
      <c r="N31" s="221">
        <v>461770</v>
      </c>
      <c r="O31" s="221">
        <v>1734880</v>
      </c>
      <c r="P31" s="219">
        <f t="shared" si="10"/>
        <v>2479370</v>
      </c>
      <c r="Q31" s="222">
        <f>I31+P31</f>
        <v>2479370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4950</v>
      </c>
      <c r="H33" s="221">
        <v>38960</v>
      </c>
      <c r="I33" s="219">
        <f t="shared" si="9"/>
        <v>43910</v>
      </c>
      <c r="J33" s="220">
        <v>0</v>
      </c>
      <c r="K33" s="229">
        <v>367330</v>
      </c>
      <c r="L33" s="221">
        <v>491200</v>
      </c>
      <c r="M33" s="221">
        <v>830620</v>
      </c>
      <c r="N33" s="221">
        <v>673300</v>
      </c>
      <c r="O33" s="221">
        <v>559080</v>
      </c>
      <c r="P33" s="219">
        <f t="shared" si="10"/>
        <v>2921530</v>
      </c>
      <c r="Q33" s="222">
        <f t="shared" si="11"/>
        <v>2965440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33380</v>
      </c>
      <c r="L34" s="230">
        <v>81160</v>
      </c>
      <c r="M34" s="230">
        <v>123220</v>
      </c>
      <c r="N34" s="230">
        <v>53400</v>
      </c>
      <c r="O34" s="230">
        <v>33460</v>
      </c>
      <c r="P34" s="231">
        <f t="shared" si="10"/>
        <v>324620</v>
      </c>
      <c r="Q34" s="234">
        <f t="shared" si="11"/>
        <v>324620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3650</v>
      </c>
      <c r="H36" s="187">
        <f t="shared" si="12"/>
        <v>21260</v>
      </c>
      <c r="I36" s="189">
        <f t="shared" si="12"/>
        <v>24910</v>
      </c>
      <c r="J36" s="190">
        <f t="shared" si="12"/>
        <v>0</v>
      </c>
      <c r="K36" s="228">
        <f t="shared" si="12"/>
        <v>1245120</v>
      </c>
      <c r="L36" s="187">
        <f t="shared" si="12"/>
        <v>2201090</v>
      </c>
      <c r="M36" s="187">
        <f t="shared" si="12"/>
        <v>4144280</v>
      </c>
      <c r="N36" s="187">
        <f t="shared" si="12"/>
        <v>2986090</v>
      </c>
      <c r="O36" s="187">
        <f t="shared" si="12"/>
        <v>2994990</v>
      </c>
      <c r="P36" s="189">
        <f t="shared" si="12"/>
        <v>13571570</v>
      </c>
      <c r="Q36" s="191">
        <f>SUM(Q37:Q43)</f>
        <v>13596480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546730</v>
      </c>
      <c r="L37" s="221">
        <v>1326680</v>
      </c>
      <c r="M37" s="221">
        <v>2989340</v>
      </c>
      <c r="N37" s="221">
        <v>2169790</v>
      </c>
      <c r="O37" s="221">
        <v>2242510</v>
      </c>
      <c r="P37" s="219">
        <f aca="true" t="shared" si="14" ref="P37:P43">SUM(J37:O37)</f>
        <v>9275050</v>
      </c>
      <c r="Q37" s="222">
        <f aca="true" t="shared" si="15" ref="Q37:Q43">I37+P37</f>
        <v>9275050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466860</v>
      </c>
      <c r="L38" s="221">
        <v>479170</v>
      </c>
      <c r="M38" s="221">
        <v>656130</v>
      </c>
      <c r="N38" s="221">
        <v>384440</v>
      </c>
      <c r="O38" s="221">
        <v>295380</v>
      </c>
      <c r="P38" s="219">
        <f t="shared" si="14"/>
        <v>2281980</v>
      </c>
      <c r="Q38" s="222">
        <f t="shared" si="15"/>
        <v>2281980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35650</v>
      </c>
      <c r="L39" s="221">
        <v>35650</v>
      </c>
      <c r="M39" s="221">
        <v>0</v>
      </c>
      <c r="N39" s="221">
        <v>45560</v>
      </c>
      <c r="O39" s="221">
        <v>150650</v>
      </c>
      <c r="P39" s="219">
        <f t="shared" si="14"/>
        <v>267510</v>
      </c>
      <c r="Q39" s="222">
        <f>I39+P39</f>
        <v>267510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3650</v>
      </c>
      <c r="H41" s="221">
        <v>21260</v>
      </c>
      <c r="I41" s="219">
        <f t="shared" si="13"/>
        <v>24910</v>
      </c>
      <c r="J41" s="220">
        <v>0</v>
      </c>
      <c r="K41" s="229">
        <v>195880</v>
      </c>
      <c r="L41" s="221">
        <v>320490</v>
      </c>
      <c r="M41" s="221">
        <v>498810</v>
      </c>
      <c r="N41" s="221">
        <v>380550</v>
      </c>
      <c r="O41" s="221">
        <v>305490</v>
      </c>
      <c r="P41" s="219">
        <f t="shared" si="14"/>
        <v>1701220</v>
      </c>
      <c r="Q41" s="222">
        <f t="shared" si="15"/>
        <v>1726130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39100</v>
      </c>
      <c r="M42" s="221">
        <v>0</v>
      </c>
      <c r="N42" s="221">
        <v>5750</v>
      </c>
      <c r="O42" s="221">
        <v>960</v>
      </c>
      <c r="P42" s="219">
        <f t="shared" si="14"/>
        <v>45810</v>
      </c>
      <c r="Q42" s="222">
        <f t="shared" si="15"/>
        <v>45810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8600</v>
      </c>
      <c r="H44" s="211">
        <f t="shared" si="16"/>
        <v>60220</v>
      </c>
      <c r="I44" s="213">
        <f t="shared" si="16"/>
        <v>68820</v>
      </c>
      <c r="J44" s="214">
        <f t="shared" si="16"/>
        <v>0</v>
      </c>
      <c r="K44" s="243">
        <f t="shared" si="16"/>
        <v>5702170</v>
      </c>
      <c r="L44" s="211">
        <f t="shared" si="16"/>
        <v>9033080</v>
      </c>
      <c r="M44" s="211">
        <f t="shared" si="16"/>
        <v>16446830</v>
      </c>
      <c r="N44" s="211">
        <f t="shared" si="16"/>
        <v>14037860</v>
      </c>
      <c r="O44" s="211">
        <f>O28+O36</f>
        <v>16701660</v>
      </c>
      <c r="P44" s="213">
        <f t="shared" si="16"/>
        <v>61921600</v>
      </c>
      <c r="Q44" s="215">
        <f>Q28+Q36</f>
        <v>61990420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平成２３年２月月報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197</v>
      </c>
      <c r="H14" s="254">
        <v>345</v>
      </c>
      <c r="I14" s="312">
        <f>SUM(G14:H14)</f>
        <v>542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1111840</v>
      </c>
      <c r="H15" s="255">
        <v>3095719</v>
      </c>
      <c r="I15" s="314">
        <f>SUM(G15:H15)</f>
        <v>4207559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75</v>
      </c>
      <c r="H19" s="254">
        <v>464</v>
      </c>
      <c r="I19" s="312">
        <f>SUM(G19:H19)</f>
        <v>539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623912</v>
      </c>
      <c r="H20" s="255">
        <v>2857736</v>
      </c>
      <c r="I20" s="314">
        <f>SUM(G20:H20)</f>
        <v>3481648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74</v>
      </c>
      <c r="H24" s="254">
        <v>2226</v>
      </c>
      <c r="I24" s="312">
        <f>SUM(G24:H24)</f>
        <v>2300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700894</v>
      </c>
      <c r="H25" s="256">
        <v>26357730</v>
      </c>
      <c r="I25" s="314">
        <f>SUM(G25:H25)</f>
        <v>27058624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19</v>
      </c>
      <c r="I29" s="312">
        <f>SUM(G29:H29)</f>
        <v>19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217579</v>
      </c>
      <c r="I30" s="314">
        <f>SUM(G30:H30)</f>
        <v>217579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346</v>
      </c>
      <c r="H34" s="254">
        <f>H14+H19+H24+H29</f>
        <v>3054</v>
      </c>
      <c r="I34" s="312">
        <f>SUM(G34:H34)</f>
        <v>3400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2436646</v>
      </c>
      <c r="H35" s="255">
        <f>H15+H20+H25+H30</f>
        <v>32528764</v>
      </c>
      <c r="I35" s="314">
        <f>SUM(G35:H35)</f>
        <v>34965410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2011-03-16T09:17:11Z</cp:lastPrinted>
  <dcterms:created xsi:type="dcterms:W3CDTF">2006-12-27T00:16:47Z</dcterms:created>
  <dcterms:modified xsi:type="dcterms:W3CDTF">2011-03-16T09:25:17Z</dcterms:modified>
  <cp:category/>
  <cp:version/>
  <cp:contentType/>
  <cp:contentStatus/>
</cp:coreProperties>
</file>