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<sst xmlns="http://schemas.openxmlformats.org/spreadsheetml/2006/main" count="360" uniqueCount="134">
  <si>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</si>
  <si>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</si>
  <si>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</si>
  <si>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</si>
  <si>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</si>
  <si>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</si>
  <si>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</si>
  <si>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</si>
  <si>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</si>
  <si>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</si>
  <si>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</si>
  <si>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</si>
  <si>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</si>
  <si>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</si>
  <si>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</si>
  <si>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</si>
  <si>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</si>
  <si>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</si>
  <si>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</si>
  <si>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</si>
  <si>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</si>
  <si>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</si>
  <si>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</si>
  <si>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</si>
  <si>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</si>
  <si>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</si>
  <si>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</si>
  <si>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</si>
  <si>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</si>
  <si>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</si>
  <si>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</si>
  <si>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</si>
  <si>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</si>
  <si>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</si>
  <si>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</si>
  <si>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</si>
  <si>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</si>
  <si>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</si>
  <si>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</si>
  <si>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</si>
  <si>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</si>
  <si>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</si>
  <si>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</si>
  <si>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</si>
  <si>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</si>
  <si>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</si>
  <si>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</si>
  <si>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</si>
  <si>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</si>
  <si>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</si>
  <si>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</si>
  <si>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</si>
  <si>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</si>
  <si>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</si>
  <si>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</si>
  <si>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</si>
  <si>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</si>
  <si>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</si>
  <si>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</si>
  <si>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</si>
  <si>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</si>
  <si>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</si>
  <si>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</si>
  <si>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</si>
  <si>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</si>
  <si>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</si>
  <si>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</si>
  <si>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</si>
  <si>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</si>
  <si>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</si>
  <si>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</si>
  <si>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</si>
  <si>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</si>
  <si>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</si>
  <si>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</si>
  <si>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</si>
  <si>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</si>
  <si>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</si>
  <si>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</si>
  <si>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</si>
  <si>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</si>
  <si>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</si>
  <si>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</si>
  <si>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</si>
  <si>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</si>
  <si>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</si>
  <si>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</si>
  <si>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</si>
  <si>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</si>
  <si>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</si>
  <si>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</si>
  <si>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</si>
  <si>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</si>
  <si>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</si>
  <si>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</si>
  <si>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</si>
  <si>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</si>
  <si>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</si>
  <si>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</si>
  <si>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</si>
  <si>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</si>
  <si>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</si>
  <si>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</si>
  <si>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</si>
  <si>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</si>
  <si>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</si>
  <si>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</si>
  <si>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</si>
  <si>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</si>
  <si>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</si>
  <si>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</si>
  <si>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</si>
  <si>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</si>
  <si>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</si>
  <si>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</si>
  <si>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</si>
  <si>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</si>
  <si>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</si>
  <si>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</si>
  <si>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</si>
  <si>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</si>
  <si>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</si>
  <si>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</si>
  <si>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</si>
  <si>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</si>
  <si>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</si>
  <si>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</si>
  <si>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</si>
  <si>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</si>
  <si>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</si>
  <si>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</si>
  <si>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</si>
  <si>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</si>
  <si>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平成２１年２月月報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</si>
</sst>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48856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49008</v>
      </c>
      <c r="T14" s="274"/>
    </row>
    <row r="15" spans="3:20" ht="21.75" customHeight="1">
      <c r="C15" s="73" t="s">
        <v>18</v>
      </c>
      <c r="D15" s="257">
        <v>38728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38872</v>
      </c>
      <c r="T15" s="274"/>
    </row>
    <row r="16" spans="3:20" ht="21.75" customHeight="1">
      <c r="C16" s="75" t="s">
        <v>19</v>
      </c>
      <c r="D16" s="257">
        <v>874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873</v>
      </c>
      <c r="T16" s="274"/>
    </row>
    <row r="17" spans="3:20" ht="21.75" customHeight="1">
      <c r="C17" s="75" t="s">
        <v>20</v>
      </c>
      <c r="D17" s="257">
        <v>252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256</v>
      </c>
      <c r="T17" s="274"/>
    </row>
    <row r="18" spans="3:20" ht="21.75" customHeight="1" thickBot="1">
      <c r="C18" s="76" t="s">
        <v>2</v>
      </c>
      <c r="D18" s="260">
        <f>SUM(D14:H15)</f>
        <v>87584</v>
      </c>
      <c r="E18" s="261"/>
      <c r="F18" s="261"/>
      <c r="G18" s="261"/>
      <c r="H18" s="262"/>
      <c r="I18" s="77" t="s">
        <v>21</v>
      </c>
      <c r="J18" s="78"/>
      <c r="K18" s="261">
        <f>S23</f>
        <v>624</v>
      </c>
      <c r="L18" s="261"/>
      <c r="M18" s="262"/>
      <c r="N18" s="77" t="s">
        <v>22</v>
      </c>
      <c r="O18" s="78"/>
      <c r="P18" s="261">
        <f>S25</f>
        <v>328</v>
      </c>
      <c r="Q18" s="261"/>
      <c r="R18" s="262"/>
      <c r="S18" s="260">
        <f>SUM(S14:T15)</f>
        <v>87880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58</v>
      </c>
      <c r="E23" s="258"/>
      <c r="F23" s="259"/>
      <c r="G23" s="257">
        <v>2</v>
      </c>
      <c r="H23" s="258"/>
      <c r="I23" s="259"/>
      <c r="J23" s="257">
        <v>559</v>
      </c>
      <c r="K23" s="258"/>
      <c r="L23" s="259"/>
      <c r="M23" s="257">
        <v>0</v>
      </c>
      <c r="N23" s="258"/>
      <c r="O23" s="259"/>
      <c r="P23" s="257">
        <v>5</v>
      </c>
      <c r="Q23" s="258"/>
      <c r="R23" s="259"/>
      <c r="S23" s="89">
        <f>SUM(D23:R23)</f>
        <v>624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55</v>
      </c>
      <c r="E25" s="261"/>
      <c r="F25" s="262"/>
      <c r="G25" s="260">
        <v>1</v>
      </c>
      <c r="H25" s="261"/>
      <c r="I25" s="262"/>
      <c r="J25" s="260">
        <v>262</v>
      </c>
      <c r="K25" s="261"/>
      <c r="L25" s="262"/>
      <c r="M25" s="260">
        <v>1</v>
      </c>
      <c r="N25" s="261"/>
      <c r="O25" s="262"/>
      <c r="P25" s="260">
        <v>9</v>
      </c>
      <c r="Q25" s="261"/>
      <c r="R25" s="262"/>
      <c r="S25" s="90">
        <f>SUM(D25:R25)</f>
        <v>328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2" sqref="E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平成２１年２月月報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2814</v>
      </c>
      <c r="G12" s="91">
        <f>SUM(G13:G14)</f>
        <v>1197</v>
      </c>
      <c r="H12" s="92">
        <f>SUM(F12:G12)</f>
        <v>4011</v>
      </c>
      <c r="I12" s="93">
        <f aca="true" t="shared" si="0" ref="I12:N12">SUM(I13:I14)</f>
        <v>0</v>
      </c>
      <c r="J12" s="95">
        <f t="shared" si="0"/>
        <v>2436</v>
      </c>
      <c r="K12" s="91">
        <f t="shared" si="0"/>
        <v>1973</v>
      </c>
      <c r="L12" s="91">
        <f t="shared" si="0"/>
        <v>1748</v>
      </c>
      <c r="M12" s="91">
        <f t="shared" si="0"/>
        <v>1237</v>
      </c>
      <c r="N12" s="91">
        <f t="shared" si="0"/>
        <v>1408</v>
      </c>
      <c r="O12" s="91">
        <f>SUM(I12:N12)</f>
        <v>8802</v>
      </c>
      <c r="P12" s="94">
        <f>H12+O12</f>
        <v>12813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455</v>
      </c>
      <c r="G13" s="91">
        <v>212</v>
      </c>
      <c r="H13" s="92">
        <f>SUM(F13:G13)</f>
        <v>667</v>
      </c>
      <c r="I13" s="93">
        <v>0</v>
      </c>
      <c r="J13" s="95">
        <v>359</v>
      </c>
      <c r="K13" s="91">
        <v>263</v>
      </c>
      <c r="L13" s="91">
        <v>224</v>
      </c>
      <c r="M13" s="91">
        <v>148</v>
      </c>
      <c r="N13" s="91">
        <v>169</v>
      </c>
      <c r="O13" s="91">
        <f>SUM(I13:N13)</f>
        <v>1163</v>
      </c>
      <c r="P13" s="94">
        <f>H13+O13</f>
        <v>1830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2359</v>
      </c>
      <c r="G14" s="91">
        <v>985</v>
      </c>
      <c r="H14" s="92">
        <f>SUM(F14:G14)</f>
        <v>3344</v>
      </c>
      <c r="I14" s="93">
        <v>0</v>
      </c>
      <c r="J14" s="95">
        <v>2077</v>
      </c>
      <c r="K14" s="91">
        <v>1710</v>
      </c>
      <c r="L14" s="91">
        <v>1524</v>
      </c>
      <c r="M14" s="91">
        <v>1089</v>
      </c>
      <c r="N14" s="91">
        <v>1239</v>
      </c>
      <c r="O14" s="91">
        <f>SUM(I14:N14)</f>
        <v>7639</v>
      </c>
      <c r="P14" s="94">
        <f>H14+O14</f>
        <v>10983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61</v>
      </c>
      <c r="G15" s="91">
        <v>53</v>
      </c>
      <c r="H15" s="92">
        <f>SUM(F15:G15)</f>
        <v>114</v>
      </c>
      <c r="I15" s="93">
        <v>0</v>
      </c>
      <c r="J15" s="95">
        <v>94</v>
      </c>
      <c r="K15" s="91">
        <v>65</v>
      </c>
      <c r="L15" s="91">
        <v>73</v>
      </c>
      <c r="M15" s="91">
        <v>47</v>
      </c>
      <c r="N15" s="91">
        <v>60</v>
      </c>
      <c r="O15" s="91">
        <f>SUM(I15:N15)</f>
        <v>339</v>
      </c>
      <c r="P15" s="94">
        <f>H15+O15</f>
        <v>453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2875</v>
      </c>
      <c r="G16" s="96">
        <f>G12+G15</f>
        <v>1250</v>
      </c>
      <c r="H16" s="97">
        <f>SUM(F16:G16)</f>
        <v>4125</v>
      </c>
      <c r="I16" s="98">
        <f aca="true" t="shared" si="1" ref="I16:N16">I12+I15</f>
        <v>0</v>
      </c>
      <c r="J16" s="100">
        <f t="shared" si="1"/>
        <v>2530</v>
      </c>
      <c r="K16" s="96">
        <f t="shared" si="1"/>
        <v>2038</v>
      </c>
      <c r="L16" s="96">
        <f t="shared" si="1"/>
        <v>1821</v>
      </c>
      <c r="M16" s="96">
        <f t="shared" si="1"/>
        <v>1284</v>
      </c>
      <c r="N16" s="96">
        <f t="shared" si="1"/>
        <v>1468</v>
      </c>
      <c r="O16" s="96">
        <f>SUM(I16:N16)</f>
        <v>9141</v>
      </c>
      <c r="P16" s="99">
        <f>H16+O16</f>
        <v>13266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1971</v>
      </c>
      <c r="G21" s="91">
        <v>923</v>
      </c>
      <c r="H21" s="92">
        <f>SUM(F21:G21)</f>
        <v>2894</v>
      </c>
      <c r="I21" s="93">
        <v>0</v>
      </c>
      <c r="J21" s="95">
        <v>1745</v>
      </c>
      <c r="K21" s="91">
        <v>1350</v>
      </c>
      <c r="L21" s="91">
        <v>1003</v>
      </c>
      <c r="M21" s="91">
        <v>540</v>
      </c>
      <c r="N21" s="91">
        <v>485</v>
      </c>
      <c r="O21" s="101">
        <f>SUM(I21:N21)</f>
        <v>5123</v>
      </c>
      <c r="P21" s="94">
        <f>O21+H21</f>
        <v>8017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41</v>
      </c>
      <c r="G22" s="91">
        <v>40</v>
      </c>
      <c r="H22" s="92">
        <f>SUM(F22:G22)</f>
        <v>81</v>
      </c>
      <c r="I22" s="93">
        <v>0</v>
      </c>
      <c r="J22" s="95">
        <v>74</v>
      </c>
      <c r="K22" s="91">
        <v>52</v>
      </c>
      <c r="L22" s="91">
        <v>54</v>
      </c>
      <c r="M22" s="91">
        <v>38</v>
      </c>
      <c r="N22" s="91">
        <v>21</v>
      </c>
      <c r="O22" s="101">
        <f>SUM(I22:N22)</f>
        <v>239</v>
      </c>
      <c r="P22" s="94">
        <f>O22+H22</f>
        <v>320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2012</v>
      </c>
      <c r="G23" s="96">
        <f aca="true" t="shared" si="2" ref="G23:N23">SUM(G21:G22)</f>
        <v>963</v>
      </c>
      <c r="H23" s="97">
        <f>SUM(F23:G23)</f>
        <v>2975</v>
      </c>
      <c r="I23" s="98">
        <f t="shared" si="2"/>
        <v>0</v>
      </c>
      <c r="J23" s="100">
        <f t="shared" si="2"/>
        <v>1819</v>
      </c>
      <c r="K23" s="96">
        <f t="shared" si="2"/>
        <v>1402</v>
      </c>
      <c r="L23" s="96">
        <f t="shared" si="2"/>
        <v>1057</v>
      </c>
      <c r="M23" s="96">
        <f t="shared" si="2"/>
        <v>578</v>
      </c>
      <c r="N23" s="96">
        <f t="shared" si="2"/>
        <v>506</v>
      </c>
      <c r="O23" s="102">
        <f>SUM(I23:N23)</f>
        <v>5362</v>
      </c>
      <c r="P23" s="99">
        <f>O23+H23</f>
        <v>8337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8</v>
      </c>
      <c r="H28" s="92">
        <f>SUM(F28:G28)</f>
        <v>13</v>
      </c>
      <c r="I28" s="93">
        <v>0</v>
      </c>
      <c r="J28" s="95">
        <v>128</v>
      </c>
      <c r="K28" s="91">
        <v>113</v>
      </c>
      <c r="L28" s="91">
        <v>101</v>
      </c>
      <c r="M28" s="91">
        <v>91</v>
      </c>
      <c r="N28" s="91">
        <v>49</v>
      </c>
      <c r="O28" s="101">
        <f>SUM(I28:N28)</f>
        <v>482</v>
      </c>
      <c r="P28" s="94">
        <f>O28+H28</f>
        <v>495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1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8</v>
      </c>
      <c r="H30" s="97">
        <f>SUM(F30:G30)</f>
        <v>13</v>
      </c>
      <c r="I30" s="98">
        <f aca="true" t="shared" si="3" ref="I30:N30">SUM(I28:I29)</f>
        <v>0</v>
      </c>
      <c r="J30" s="100">
        <f t="shared" si="3"/>
        <v>128</v>
      </c>
      <c r="K30" s="96">
        <f t="shared" si="3"/>
        <v>113</v>
      </c>
      <c r="L30" s="96">
        <f t="shared" si="3"/>
        <v>102</v>
      </c>
      <c r="M30" s="96">
        <f t="shared" si="3"/>
        <v>92</v>
      </c>
      <c r="N30" s="96">
        <f t="shared" si="3"/>
        <v>51</v>
      </c>
      <c r="O30" s="102">
        <f>SUM(I30:N30)</f>
        <v>486</v>
      </c>
      <c r="P30" s="99">
        <f>O30+H30</f>
        <v>499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73</v>
      </c>
      <c r="J35" s="105">
        <f t="shared" si="4"/>
        <v>175</v>
      </c>
      <c r="K35" s="105">
        <f t="shared" si="4"/>
        <v>284</v>
      </c>
      <c r="L35" s="105">
        <f t="shared" si="4"/>
        <v>303</v>
      </c>
      <c r="M35" s="105">
        <f t="shared" si="4"/>
        <v>349</v>
      </c>
      <c r="N35" s="106">
        <f aca="true" t="shared" si="6" ref="N35:N44">SUM(I35:M35)</f>
        <v>1184</v>
      </c>
      <c r="O35" s="107">
        <f aca="true" t="shared" si="7" ref="O35:O43">SUM(H35+N35)</f>
        <v>1184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73</v>
      </c>
      <c r="J36" s="91">
        <v>175</v>
      </c>
      <c r="K36" s="91">
        <v>284</v>
      </c>
      <c r="L36" s="91">
        <v>302</v>
      </c>
      <c r="M36" s="91">
        <v>344</v>
      </c>
      <c r="N36" s="101">
        <f t="shared" si="6"/>
        <v>1178</v>
      </c>
      <c r="O36" s="94">
        <f t="shared" si="7"/>
        <v>1178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5</v>
      </c>
      <c r="N37" s="102">
        <f t="shared" si="6"/>
        <v>6</v>
      </c>
      <c r="O37" s="99">
        <f t="shared" si="7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145</v>
      </c>
      <c r="J38" s="105">
        <f>SUM(J39:J40)</f>
        <v>217</v>
      </c>
      <c r="K38" s="105">
        <f>SUM(K39:K40)</f>
        <v>241</v>
      </c>
      <c r="L38" s="105">
        <f>SUM(L39:L40)</f>
        <v>178</v>
      </c>
      <c r="M38" s="105">
        <f>SUM(M39:M40)</f>
        <v>153</v>
      </c>
      <c r="N38" s="106">
        <f t="shared" si="6"/>
        <v>934</v>
      </c>
      <c r="O38" s="107">
        <f t="shared" si="7"/>
        <v>934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140</v>
      </c>
      <c r="J39" s="91">
        <v>215</v>
      </c>
      <c r="K39" s="91">
        <v>235</v>
      </c>
      <c r="L39" s="91">
        <v>176</v>
      </c>
      <c r="M39" s="91">
        <v>143</v>
      </c>
      <c r="N39" s="101">
        <f t="shared" si="6"/>
        <v>909</v>
      </c>
      <c r="O39" s="94">
        <f t="shared" si="7"/>
        <v>909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5</v>
      </c>
      <c r="J40" s="96">
        <v>2</v>
      </c>
      <c r="K40" s="96">
        <v>6</v>
      </c>
      <c r="L40" s="96">
        <v>2</v>
      </c>
      <c r="M40" s="96">
        <v>10</v>
      </c>
      <c r="N40" s="102">
        <f t="shared" si="6"/>
        <v>25</v>
      </c>
      <c r="O40" s="99">
        <f t="shared" si="7"/>
        <v>25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5</v>
      </c>
      <c r="J41" s="105">
        <f>SUM(J42:J43)</f>
        <v>5</v>
      </c>
      <c r="K41" s="105">
        <f>SUM(K42:K43)</f>
        <v>20</v>
      </c>
      <c r="L41" s="105">
        <f>SUM(L42:L43)</f>
        <v>56</v>
      </c>
      <c r="M41" s="105">
        <f>SUM(M42:M43)</f>
        <v>182</v>
      </c>
      <c r="N41" s="106">
        <f t="shared" si="6"/>
        <v>268</v>
      </c>
      <c r="O41" s="107">
        <f t="shared" si="7"/>
        <v>268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5</v>
      </c>
      <c r="J42" s="91">
        <v>5</v>
      </c>
      <c r="K42" s="91">
        <v>18</v>
      </c>
      <c r="L42" s="91">
        <v>53</v>
      </c>
      <c r="M42" s="91">
        <v>181</v>
      </c>
      <c r="N42" s="101">
        <f t="shared" si="6"/>
        <v>262</v>
      </c>
      <c r="O42" s="94">
        <f t="shared" si="7"/>
        <v>262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2</v>
      </c>
      <c r="L43" s="96">
        <v>3</v>
      </c>
      <c r="M43" s="96">
        <v>1</v>
      </c>
      <c r="N43" s="102">
        <f t="shared" si="6"/>
        <v>6</v>
      </c>
      <c r="O43" s="99">
        <f t="shared" si="7"/>
        <v>6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223</v>
      </c>
      <c r="J44" s="96">
        <v>396</v>
      </c>
      <c r="K44" s="96">
        <v>542</v>
      </c>
      <c r="L44" s="96">
        <v>535</v>
      </c>
      <c r="M44" s="96">
        <v>684</v>
      </c>
      <c r="N44" s="102">
        <f t="shared" si="6"/>
        <v>2380</v>
      </c>
      <c r="O44" s="110">
        <f>H44+N44</f>
        <v>2380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2" sqref="F2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平成２１年２月月報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4543</v>
      </c>
      <c r="H12" s="183">
        <f t="shared" si="0"/>
        <v>2496</v>
      </c>
      <c r="I12" s="184">
        <f t="shared" si="0"/>
        <v>7039</v>
      </c>
      <c r="J12" s="185">
        <f>J13+J19+J22+J26+J30+J31</f>
        <v>0</v>
      </c>
      <c r="K12" s="183">
        <f t="shared" si="0"/>
        <v>5190</v>
      </c>
      <c r="L12" s="182">
        <f t="shared" si="0"/>
        <v>4595</v>
      </c>
      <c r="M12" s="182">
        <f t="shared" si="0"/>
        <v>3800</v>
      </c>
      <c r="N12" s="182">
        <f t="shared" si="0"/>
        <v>2245</v>
      </c>
      <c r="O12" s="183">
        <f t="shared" si="0"/>
        <v>2287</v>
      </c>
      <c r="P12" s="182">
        <f t="shared" si="0"/>
        <v>18117</v>
      </c>
      <c r="Q12" s="186">
        <f t="shared" si="0"/>
        <v>25156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1577</v>
      </c>
      <c r="H13" s="188">
        <f t="shared" si="1"/>
        <v>743</v>
      </c>
      <c r="I13" s="189">
        <f t="shared" si="1"/>
        <v>2320</v>
      </c>
      <c r="J13" s="190">
        <f t="shared" si="1"/>
        <v>0</v>
      </c>
      <c r="K13" s="188">
        <f t="shared" si="1"/>
        <v>1613</v>
      </c>
      <c r="L13" s="187">
        <f t="shared" si="1"/>
        <v>1326</v>
      </c>
      <c r="M13" s="187">
        <f t="shared" si="1"/>
        <v>1162</v>
      </c>
      <c r="N13" s="187">
        <f t="shared" si="1"/>
        <v>806</v>
      </c>
      <c r="O13" s="188">
        <f t="shared" si="1"/>
        <v>1057</v>
      </c>
      <c r="P13" s="187">
        <f t="shared" si="1"/>
        <v>5964</v>
      </c>
      <c r="Q13" s="191">
        <f t="shared" si="1"/>
        <v>8284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1416</v>
      </c>
      <c r="H14" s="188">
        <v>575</v>
      </c>
      <c r="I14" s="189">
        <f>SUM(G14:H14)</f>
        <v>1991</v>
      </c>
      <c r="J14" s="190">
        <v>0</v>
      </c>
      <c r="K14" s="188">
        <v>1133</v>
      </c>
      <c r="L14" s="187">
        <v>799</v>
      </c>
      <c r="M14" s="187">
        <v>619</v>
      </c>
      <c r="N14" s="187">
        <v>380</v>
      </c>
      <c r="O14" s="188">
        <v>401</v>
      </c>
      <c r="P14" s="187">
        <f>SUM(J14:O14)</f>
        <v>3332</v>
      </c>
      <c r="Q14" s="191">
        <f>I14+P14</f>
        <v>5323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4</v>
      </c>
      <c r="I15" s="189">
        <f>SUM(G15:H15)</f>
        <v>4</v>
      </c>
      <c r="J15" s="190">
        <v>0</v>
      </c>
      <c r="K15" s="188">
        <v>4</v>
      </c>
      <c r="L15" s="187">
        <v>15</v>
      </c>
      <c r="M15" s="187">
        <v>37</v>
      </c>
      <c r="N15" s="187">
        <v>55</v>
      </c>
      <c r="O15" s="188">
        <v>169</v>
      </c>
      <c r="P15" s="187">
        <f>SUM(J15:O15)</f>
        <v>280</v>
      </c>
      <c r="Q15" s="191">
        <f>I15+P15</f>
        <v>284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69</v>
      </c>
      <c r="H16" s="188">
        <v>83</v>
      </c>
      <c r="I16" s="189">
        <f>SUM(G16:H16)</f>
        <v>152</v>
      </c>
      <c r="J16" s="190">
        <v>0</v>
      </c>
      <c r="K16" s="188">
        <v>205</v>
      </c>
      <c r="L16" s="187">
        <v>210</v>
      </c>
      <c r="M16" s="187">
        <v>239</v>
      </c>
      <c r="N16" s="187">
        <v>159</v>
      </c>
      <c r="O16" s="188">
        <v>236</v>
      </c>
      <c r="P16" s="187">
        <f>SUM(J16:O16)</f>
        <v>1049</v>
      </c>
      <c r="Q16" s="191">
        <f>I16+P16</f>
        <v>1201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6</v>
      </c>
      <c r="H17" s="188">
        <v>10</v>
      </c>
      <c r="I17" s="189">
        <f>SUM(G17:H17)</f>
        <v>16</v>
      </c>
      <c r="J17" s="190">
        <v>0</v>
      </c>
      <c r="K17" s="188">
        <v>16</v>
      </c>
      <c r="L17" s="187">
        <v>22</v>
      </c>
      <c r="M17" s="187">
        <v>18</v>
      </c>
      <c r="N17" s="187">
        <v>11</v>
      </c>
      <c r="O17" s="188">
        <v>12</v>
      </c>
      <c r="P17" s="187">
        <f>SUM(J17:O17)</f>
        <v>79</v>
      </c>
      <c r="Q17" s="191">
        <f>I17+P17</f>
        <v>95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86</v>
      </c>
      <c r="H18" s="188">
        <v>71</v>
      </c>
      <c r="I18" s="189">
        <f>SUM(G18:H18)</f>
        <v>157</v>
      </c>
      <c r="J18" s="190">
        <v>0</v>
      </c>
      <c r="K18" s="188">
        <v>255</v>
      </c>
      <c r="L18" s="187">
        <v>280</v>
      </c>
      <c r="M18" s="187">
        <v>249</v>
      </c>
      <c r="N18" s="187">
        <v>201</v>
      </c>
      <c r="O18" s="188">
        <v>239</v>
      </c>
      <c r="P18" s="187">
        <f>SUM(J18:O18)</f>
        <v>1224</v>
      </c>
      <c r="Q18" s="191">
        <f>I18+P18</f>
        <v>1381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589</v>
      </c>
      <c r="H19" s="188">
        <f t="shared" si="2"/>
        <v>449</v>
      </c>
      <c r="I19" s="189">
        <f t="shared" si="2"/>
        <v>1038</v>
      </c>
      <c r="J19" s="190">
        <f t="shared" si="2"/>
        <v>0</v>
      </c>
      <c r="K19" s="188">
        <f t="shared" si="2"/>
        <v>977</v>
      </c>
      <c r="L19" s="187">
        <f>SUM(L20:L21)</f>
        <v>883</v>
      </c>
      <c r="M19" s="187">
        <f t="shared" si="2"/>
        <v>640</v>
      </c>
      <c r="N19" s="187">
        <f t="shared" si="2"/>
        <v>319</v>
      </c>
      <c r="O19" s="188">
        <f t="shared" si="2"/>
        <v>178</v>
      </c>
      <c r="P19" s="187">
        <f>SUM(P20:P21)</f>
        <v>2997</v>
      </c>
      <c r="Q19" s="191">
        <f t="shared" si="2"/>
        <v>4035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495</v>
      </c>
      <c r="H20" s="188">
        <v>381</v>
      </c>
      <c r="I20" s="189">
        <f>SUM(G20:H20)</f>
        <v>876</v>
      </c>
      <c r="J20" s="190">
        <v>0</v>
      </c>
      <c r="K20" s="188">
        <v>765</v>
      </c>
      <c r="L20" s="187">
        <v>675</v>
      </c>
      <c r="M20" s="187">
        <v>493</v>
      </c>
      <c r="N20" s="187">
        <v>243</v>
      </c>
      <c r="O20" s="188">
        <v>141</v>
      </c>
      <c r="P20" s="187">
        <f>SUM(J20:O20)</f>
        <v>2317</v>
      </c>
      <c r="Q20" s="191">
        <f>I20+P20</f>
        <v>3193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94</v>
      </c>
      <c r="H21" s="188">
        <v>68</v>
      </c>
      <c r="I21" s="189">
        <f>SUM(G21:H21)</f>
        <v>162</v>
      </c>
      <c r="J21" s="190">
        <v>0</v>
      </c>
      <c r="K21" s="188">
        <v>212</v>
      </c>
      <c r="L21" s="187">
        <v>208</v>
      </c>
      <c r="M21" s="187">
        <v>147</v>
      </c>
      <c r="N21" s="187">
        <v>76</v>
      </c>
      <c r="O21" s="188">
        <v>37</v>
      </c>
      <c r="P21" s="187">
        <f>SUM(J21:O21)</f>
        <v>680</v>
      </c>
      <c r="Q21" s="191">
        <f>I21+P21</f>
        <v>842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9</v>
      </c>
      <c r="H22" s="188">
        <f t="shared" si="3"/>
        <v>19</v>
      </c>
      <c r="I22" s="189">
        <f t="shared" si="3"/>
        <v>28</v>
      </c>
      <c r="J22" s="190">
        <f t="shared" si="3"/>
        <v>0</v>
      </c>
      <c r="K22" s="188">
        <f t="shared" si="3"/>
        <v>129</v>
      </c>
      <c r="L22" s="187">
        <f t="shared" si="3"/>
        <v>173</v>
      </c>
      <c r="M22" s="187">
        <f t="shared" si="3"/>
        <v>212</v>
      </c>
      <c r="N22" s="187">
        <f t="shared" si="3"/>
        <v>141</v>
      </c>
      <c r="O22" s="188">
        <f t="shared" si="3"/>
        <v>107</v>
      </c>
      <c r="P22" s="187">
        <f t="shared" si="3"/>
        <v>762</v>
      </c>
      <c r="Q22" s="191">
        <f t="shared" si="3"/>
        <v>790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7</v>
      </c>
      <c r="H23" s="188">
        <v>14</v>
      </c>
      <c r="I23" s="189">
        <f>SUM(G23:H23)</f>
        <v>21</v>
      </c>
      <c r="J23" s="190">
        <v>0</v>
      </c>
      <c r="K23" s="188">
        <v>119</v>
      </c>
      <c r="L23" s="187">
        <v>139</v>
      </c>
      <c r="M23" s="187">
        <v>166</v>
      </c>
      <c r="N23" s="187">
        <v>107</v>
      </c>
      <c r="O23" s="188">
        <v>79</v>
      </c>
      <c r="P23" s="187">
        <f>SUM(J23:O23)</f>
        <v>610</v>
      </c>
      <c r="Q23" s="191">
        <f>I23+P23</f>
        <v>631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2</v>
      </c>
      <c r="H24" s="188">
        <v>5</v>
      </c>
      <c r="I24" s="189">
        <f>SUM(G24:H24)</f>
        <v>7</v>
      </c>
      <c r="J24" s="190">
        <v>0</v>
      </c>
      <c r="K24" s="188">
        <v>10</v>
      </c>
      <c r="L24" s="187">
        <v>34</v>
      </c>
      <c r="M24" s="187">
        <v>46</v>
      </c>
      <c r="N24" s="187">
        <v>34</v>
      </c>
      <c r="O24" s="188">
        <v>28</v>
      </c>
      <c r="P24" s="187">
        <f>SUM(J24:O24)</f>
        <v>152</v>
      </c>
      <c r="Q24" s="191">
        <f>I24+P24</f>
        <v>159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393</v>
      </c>
      <c r="H26" s="188">
        <f t="shared" si="4"/>
        <v>328</v>
      </c>
      <c r="I26" s="189">
        <f t="shared" si="4"/>
        <v>721</v>
      </c>
      <c r="J26" s="190">
        <f t="shared" si="4"/>
        <v>0</v>
      </c>
      <c r="K26" s="188">
        <f t="shared" si="4"/>
        <v>684</v>
      </c>
      <c r="L26" s="187">
        <f t="shared" si="4"/>
        <v>884</v>
      </c>
      <c r="M26" s="187">
        <f t="shared" si="4"/>
        <v>790</v>
      </c>
      <c r="N26" s="187">
        <f t="shared" si="4"/>
        <v>469</v>
      </c>
      <c r="O26" s="188">
        <f t="shared" si="4"/>
        <v>477</v>
      </c>
      <c r="P26" s="187">
        <f t="shared" si="4"/>
        <v>3304</v>
      </c>
      <c r="Q26" s="191">
        <f t="shared" si="4"/>
        <v>4025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329</v>
      </c>
      <c r="H27" s="188">
        <v>301</v>
      </c>
      <c r="I27" s="189">
        <f>SUM(G27:H27)</f>
        <v>630</v>
      </c>
      <c r="J27" s="190">
        <v>0</v>
      </c>
      <c r="K27" s="188">
        <v>643</v>
      </c>
      <c r="L27" s="187">
        <v>837</v>
      </c>
      <c r="M27" s="187">
        <v>761</v>
      </c>
      <c r="N27" s="187">
        <v>443</v>
      </c>
      <c r="O27" s="188">
        <v>469</v>
      </c>
      <c r="P27" s="187">
        <f>SUM(J27:O27)</f>
        <v>3153</v>
      </c>
      <c r="Q27" s="191">
        <f>I27+P27</f>
        <v>3783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32</v>
      </c>
      <c r="H28" s="188">
        <v>19</v>
      </c>
      <c r="I28" s="189">
        <f>SUM(G28:H28)</f>
        <v>51</v>
      </c>
      <c r="J28" s="190">
        <v>0</v>
      </c>
      <c r="K28" s="188">
        <v>23</v>
      </c>
      <c r="L28" s="187">
        <v>31</v>
      </c>
      <c r="M28" s="187">
        <v>17</v>
      </c>
      <c r="N28" s="187">
        <v>19</v>
      </c>
      <c r="O28" s="188">
        <v>8</v>
      </c>
      <c r="P28" s="187">
        <f>SUM(J28:O28)</f>
        <v>98</v>
      </c>
      <c r="Q28" s="191">
        <f>I28+P28</f>
        <v>149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32</v>
      </c>
      <c r="H29" s="188">
        <v>8</v>
      </c>
      <c r="I29" s="189">
        <f>SUM(G29:H29)</f>
        <v>40</v>
      </c>
      <c r="J29" s="190">
        <v>0</v>
      </c>
      <c r="K29" s="188">
        <v>18</v>
      </c>
      <c r="L29" s="187">
        <v>16</v>
      </c>
      <c r="M29" s="187">
        <v>12</v>
      </c>
      <c r="N29" s="187">
        <v>7</v>
      </c>
      <c r="O29" s="188">
        <v>0</v>
      </c>
      <c r="P29" s="187">
        <f>SUM(J29:O29)</f>
        <v>53</v>
      </c>
      <c r="Q29" s="191">
        <f>I29+P29</f>
        <v>93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68</v>
      </c>
      <c r="H30" s="188">
        <v>35</v>
      </c>
      <c r="I30" s="189">
        <f>SUM(G30:H30)</f>
        <v>103</v>
      </c>
      <c r="J30" s="190">
        <v>0</v>
      </c>
      <c r="K30" s="188">
        <v>102</v>
      </c>
      <c r="L30" s="187">
        <v>87</v>
      </c>
      <c r="M30" s="187">
        <v>71</v>
      </c>
      <c r="N30" s="187">
        <v>55</v>
      </c>
      <c r="O30" s="188">
        <v>43</v>
      </c>
      <c r="P30" s="187">
        <f>SUM(J30:O30)</f>
        <v>358</v>
      </c>
      <c r="Q30" s="191">
        <f>I30+P30</f>
        <v>461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1907</v>
      </c>
      <c r="H31" s="193">
        <v>922</v>
      </c>
      <c r="I31" s="194">
        <f>SUM(G31:H31)</f>
        <v>2829</v>
      </c>
      <c r="J31" s="195">
        <v>0</v>
      </c>
      <c r="K31" s="193">
        <v>1685</v>
      </c>
      <c r="L31" s="192">
        <v>1242</v>
      </c>
      <c r="M31" s="192">
        <v>925</v>
      </c>
      <c r="N31" s="192">
        <v>455</v>
      </c>
      <c r="O31" s="193">
        <v>425</v>
      </c>
      <c r="P31" s="194">
        <f>SUM(J31:O31)</f>
        <v>4732</v>
      </c>
      <c r="Q31" s="196">
        <f>I31+P31</f>
        <v>7561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5</v>
      </c>
      <c r="H32" s="183">
        <f t="shared" si="5"/>
        <v>8</v>
      </c>
      <c r="I32" s="184">
        <f t="shared" si="5"/>
        <v>13</v>
      </c>
      <c r="J32" s="185">
        <f t="shared" si="5"/>
        <v>0</v>
      </c>
      <c r="K32" s="183">
        <f t="shared" si="5"/>
        <v>131</v>
      </c>
      <c r="L32" s="182">
        <f t="shared" si="5"/>
        <v>115</v>
      </c>
      <c r="M32" s="182">
        <f t="shared" si="5"/>
        <v>106</v>
      </c>
      <c r="N32" s="182">
        <f t="shared" si="5"/>
        <v>94</v>
      </c>
      <c r="O32" s="183">
        <f t="shared" si="5"/>
        <v>55</v>
      </c>
      <c r="P32" s="182">
        <f t="shared" si="5"/>
        <v>501</v>
      </c>
      <c r="Q32" s="186">
        <f t="shared" si="5"/>
        <v>514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2</v>
      </c>
      <c r="H34" s="188">
        <v>0</v>
      </c>
      <c r="I34" s="189">
        <f>SUM(G34:H34)</f>
        <v>2</v>
      </c>
      <c r="J34" s="190">
        <v>0</v>
      </c>
      <c r="K34" s="188">
        <v>22</v>
      </c>
      <c r="L34" s="187">
        <v>23</v>
      </c>
      <c r="M34" s="187">
        <v>23</v>
      </c>
      <c r="N34" s="187">
        <v>32</v>
      </c>
      <c r="O34" s="188">
        <v>26</v>
      </c>
      <c r="P34" s="187">
        <f t="shared" si="6"/>
        <v>126</v>
      </c>
      <c r="Q34" s="191">
        <f t="shared" si="7"/>
        <v>128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3</v>
      </c>
      <c r="H35" s="188">
        <v>3</v>
      </c>
      <c r="I35" s="189">
        <f>SUM(G35:H35)</f>
        <v>6</v>
      </c>
      <c r="J35" s="190">
        <v>0</v>
      </c>
      <c r="K35" s="188">
        <v>15</v>
      </c>
      <c r="L35" s="187">
        <v>14</v>
      </c>
      <c r="M35" s="187">
        <v>12</v>
      </c>
      <c r="N35" s="187">
        <v>4</v>
      </c>
      <c r="O35" s="188">
        <v>3</v>
      </c>
      <c r="P35" s="187">
        <f t="shared" si="6"/>
        <v>48</v>
      </c>
      <c r="Q35" s="191">
        <f t="shared" si="7"/>
        <v>54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5</v>
      </c>
      <c r="I36" s="189">
        <f>SUM(G36:H36)</f>
        <v>5</v>
      </c>
      <c r="J36" s="200"/>
      <c r="K36" s="188">
        <v>94</v>
      </c>
      <c r="L36" s="187">
        <v>78</v>
      </c>
      <c r="M36" s="187">
        <v>71</v>
      </c>
      <c r="N36" s="187">
        <v>58</v>
      </c>
      <c r="O36" s="188">
        <v>26</v>
      </c>
      <c r="P36" s="187">
        <f t="shared" si="6"/>
        <v>327</v>
      </c>
      <c r="Q36" s="191">
        <f t="shared" si="7"/>
        <v>332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1</v>
      </c>
      <c r="I39" s="184">
        <f>SUM(I40:I42)</f>
        <v>1</v>
      </c>
      <c r="J39" s="203"/>
      <c r="K39" s="183">
        <f aca="true" t="shared" si="8" ref="K39:Q39">SUM(K40:K42)</f>
        <v>226</v>
      </c>
      <c r="L39" s="182">
        <f t="shared" si="8"/>
        <v>402</v>
      </c>
      <c r="M39" s="182">
        <f t="shared" si="8"/>
        <v>548</v>
      </c>
      <c r="N39" s="182">
        <f t="shared" si="8"/>
        <v>542</v>
      </c>
      <c r="O39" s="183">
        <f t="shared" si="8"/>
        <v>689</v>
      </c>
      <c r="P39" s="182">
        <f t="shared" si="8"/>
        <v>2407</v>
      </c>
      <c r="Q39" s="186">
        <f t="shared" si="8"/>
        <v>2408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1</v>
      </c>
      <c r="I40" s="189">
        <f>SUM(G40:H40)</f>
        <v>1</v>
      </c>
      <c r="J40" s="200"/>
      <c r="K40" s="188">
        <v>73</v>
      </c>
      <c r="L40" s="187">
        <v>175</v>
      </c>
      <c r="M40" s="187">
        <v>285</v>
      </c>
      <c r="N40" s="187">
        <v>302</v>
      </c>
      <c r="O40" s="188">
        <v>348</v>
      </c>
      <c r="P40" s="187">
        <f>SUM(J40:O40)</f>
        <v>1183</v>
      </c>
      <c r="Q40" s="191">
        <f>I40+P40</f>
        <v>1184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148</v>
      </c>
      <c r="L41" s="187">
        <v>221</v>
      </c>
      <c r="M41" s="187">
        <v>243</v>
      </c>
      <c r="N41" s="187">
        <v>182</v>
      </c>
      <c r="O41" s="188">
        <v>156</v>
      </c>
      <c r="P41" s="187">
        <f>SUM(J41:O41)</f>
        <v>950</v>
      </c>
      <c r="Q41" s="191">
        <f>I41+P41</f>
        <v>950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5</v>
      </c>
      <c r="L42" s="209">
        <v>6</v>
      </c>
      <c r="M42" s="209">
        <v>20</v>
      </c>
      <c r="N42" s="209">
        <v>58</v>
      </c>
      <c r="O42" s="208">
        <v>185</v>
      </c>
      <c r="P42" s="209">
        <f>SUM(J42:O42)</f>
        <v>274</v>
      </c>
      <c r="Q42" s="210">
        <f>I42+P42</f>
        <v>274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4548</v>
      </c>
      <c r="H43" s="212">
        <f t="shared" si="9"/>
        <v>2505</v>
      </c>
      <c r="I43" s="213">
        <f t="shared" si="9"/>
        <v>7053</v>
      </c>
      <c r="J43" s="214">
        <f>J12+J32+J39</f>
        <v>0</v>
      </c>
      <c r="K43" s="212">
        <f t="shared" si="9"/>
        <v>5547</v>
      </c>
      <c r="L43" s="211">
        <f t="shared" si="9"/>
        <v>5112</v>
      </c>
      <c r="M43" s="211">
        <f t="shared" si="9"/>
        <v>4454</v>
      </c>
      <c r="N43" s="211">
        <f t="shared" si="9"/>
        <v>2881</v>
      </c>
      <c r="O43" s="212">
        <f t="shared" si="9"/>
        <v>3031</v>
      </c>
      <c r="P43" s="211">
        <f t="shared" si="9"/>
        <v>21025</v>
      </c>
      <c r="Q43" s="215">
        <f t="shared" si="9"/>
        <v>28078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5776861</v>
      </c>
      <c r="H45" s="183">
        <f t="shared" si="10"/>
        <v>5157582</v>
      </c>
      <c r="I45" s="184">
        <f t="shared" si="10"/>
        <v>10934443</v>
      </c>
      <c r="J45" s="185">
        <f t="shared" si="10"/>
        <v>0</v>
      </c>
      <c r="K45" s="183">
        <f t="shared" si="10"/>
        <v>15665580</v>
      </c>
      <c r="L45" s="182">
        <f t="shared" si="10"/>
        <v>16124851</v>
      </c>
      <c r="M45" s="182">
        <f t="shared" si="10"/>
        <v>16444232</v>
      </c>
      <c r="N45" s="182">
        <f t="shared" si="10"/>
        <v>11022025</v>
      </c>
      <c r="O45" s="183">
        <f t="shared" si="10"/>
        <v>11877085</v>
      </c>
      <c r="P45" s="182">
        <f t="shared" si="10"/>
        <v>71133773</v>
      </c>
      <c r="Q45" s="186">
        <f t="shared" si="10"/>
        <v>82068216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2844519</v>
      </c>
      <c r="H46" s="188">
        <f t="shared" si="11"/>
        <v>1885348</v>
      </c>
      <c r="I46" s="189">
        <f t="shared" si="11"/>
        <v>4729867</v>
      </c>
      <c r="J46" s="190">
        <f t="shared" si="11"/>
        <v>0</v>
      </c>
      <c r="K46" s="188">
        <f t="shared" si="11"/>
        <v>6133905</v>
      </c>
      <c r="L46" s="187">
        <f t="shared" si="11"/>
        <v>6028778</v>
      </c>
      <c r="M46" s="187">
        <f t="shared" si="11"/>
        <v>6486656</v>
      </c>
      <c r="N46" s="187">
        <f t="shared" si="11"/>
        <v>4735305</v>
      </c>
      <c r="O46" s="188">
        <f t="shared" si="11"/>
        <v>7007043</v>
      </c>
      <c r="P46" s="187">
        <f t="shared" si="11"/>
        <v>30391687</v>
      </c>
      <c r="Q46" s="191">
        <f t="shared" si="11"/>
        <v>35121554</v>
      </c>
    </row>
    <row r="47" spans="3:17" ht="18" customHeight="1">
      <c r="C47" s="130"/>
      <c r="D47" s="133"/>
      <c r="E47" s="134" t="s">
        <v>92</v>
      </c>
      <c r="F47" s="135"/>
      <c r="G47" s="187">
        <v>2593421</v>
      </c>
      <c r="H47" s="188">
        <v>1530355</v>
      </c>
      <c r="I47" s="189">
        <f>SUM(G47:H47)</f>
        <v>4123776</v>
      </c>
      <c r="J47" s="190">
        <v>0</v>
      </c>
      <c r="K47" s="188">
        <v>4984083</v>
      </c>
      <c r="L47" s="187">
        <v>4719268</v>
      </c>
      <c r="M47" s="187">
        <v>4851800</v>
      </c>
      <c r="N47" s="187">
        <v>3412557</v>
      </c>
      <c r="O47" s="188">
        <v>4333984</v>
      </c>
      <c r="P47" s="187">
        <f>SUM(J47:O47)</f>
        <v>22301692</v>
      </c>
      <c r="Q47" s="191">
        <f>I47+P47</f>
        <v>26425468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17080</v>
      </c>
      <c r="I48" s="189">
        <f>SUM(G48:H48)</f>
        <v>17080</v>
      </c>
      <c r="J48" s="190">
        <v>0</v>
      </c>
      <c r="K48" s="188">
        <v>22200</v>
      </c>
      <c r="L48" s="187">
        <v>76175</v>
      </c>
      <c r="M48" s="187">
        <v>215663</v>
      </c>
      <c r="N48" s="187">
        <v>334942</v>
      </c>
      <c r="O48" s="188">
        <v>989284</v>
      </c>
      <c r="P48" s="187">
        <f>SUM(J48:O48)</f>
        <v>1638264</v>
      </c>
      <c r="Q48" s="191">
        <f>I48+P48</f>
        <v>1655344</v>
      </c>
    </row>
    <row r="49" spans="3:17" ht="18" customHeight="1">
      <c r="C49" s="130"/>
      <c r="D49" s="133"/>
      <c r="E49" s="134" t="s">
        <v>94</v>
      </c>
      <c r="F49" s="135"/>
      <c r="G49" s="187">
        <v>159926</v>
      </c>
      <c r="H49" s="188">
        <v>261223</v>
      </c>
      <c r="I49" s="189">
        <f>SUM(G49:H49)</f>
        <v>421149</v>
      </c>
      <c r="J49" s="190">
        <v>0</v>
      </c>
      <c r="K49" s="188">
        <v>857602</v>
      </c>
      <c r="L49" s="187">
        <v>923125</v>
      </c>
      <c r="M49" s="187">
        <v>1161863</v>
      </c>
      <c r="N49" s="187">
        <v>787686</v>
      </c>
      <c r="O49" s="188">
        <v>1452055</v>
      </c>
      <c r="P49" s="187">
        <f>SUM(J49:O49)</f>
        <v>5182331</v>
      </c>
      <c r="Q49" s="191">
        <f>I49+P49</f>
        <v>5603480</v>
      </c>
    </row>
    <row r="50" spans="3:17" ht="18" customHeight="1">
      <c r="C50" s="130"/>
      <c r="D50" s="133"/>
      <c r="E50" s="134" t="s">
        <v>95</v>
      </c>
      <c r="F50" s="135"/>
      <c r="G50" s="187">
        <v>10742</v>
      </c>
      <c r="H50" s="188">
        <v>17040</v>
      </c>
      <c r="I50" s="189">
        <f>SUM(G50:H50)</f>
        <v>27782</v>
      </c>
      <c r="J50" s="190">
        <v>0</v>
      </c>
      <c r="K50" s="188">
        <v>48920</v>
      </c>
      <c r="L50" s="187">
        <v>41600</v>
      </c>
      <c r="M50" s="187">
        <v>33800</v>
      </c>
      <c r="N50" s="187">
        <v>25400</v>
      </c>
      <c r="O50" s="188">
        <v>20800</v>
      </c>
      <c r="P50" s="187">
        <f>SUM(J50:O50)</f>
        <v>170520</v>
      </c>
      <c r="Q50" s="191">
        <f>I50+P50</f>
        <v>198302</v>
      </c>
    </row>
    <row r="51" spans="3:17" ht="18" customHeight="1">
      <c r="C51" s="130"/>
      <c r="D51" s="133"/>
      <c r="E51" s="290" t="s">
        <v>105</v>
      </c>
      <c r="F51" s="291"/>
      <c r="G51" s="187">
        <v>80430</v>
      </c>
      <c r="H51" s="188">
        <v>59650</v>
      </c>
      <c r="I51" s="189">
        <f>SUM(G51:H51)</f>
        <v>140080</v>
      </c>
      <c r="J51" s="190">
        <v>0</v>
      </c>
      <c r="K51" s="188">
        <v>221100</v>
      </c>
      <c r="L51" s="187">
        <v>268610</v>
      </c>
      <c r="M51" s="187">
        <v>223530</v>
      </c>
      <c r="N51" s="187">
        <v>174720</v>
      </c>
      <c r="O51" s="188">
        <v>210920</v>
      </c>
      <c r="P51" s="187">
        <f>SUM(J51:O51)</f>
        <v>1098880</v>
      </c>
      <c r="Q51" s="191">
        <f>I51+P51</f>
        <v>1238960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1445663</v>
      </c>
      <c r="H52" s="188">
        <f t="shared" si="12"/>
        <v>2049321</v>
      </c>
      <c r="I52" s="189">
        <f t="shared" si="12"/>
        <v>3494984</v>
      </c>
      <c r="J52" s="190">
        <f t="shared" si="12"/>
        <v>0</v>
      </c>
      <c r="K52" s="188">
        <f t="shared" si="12"/>
        <v>4910944</v>
      </c>
      <c r="L52" s="187">
        <f t="shared" si="12"/>
        <v>5156389</v>
      </c>
      <c r="M52" s="187">
        <f t="shared" si="12"/>
        <v>4598844</v>
      </c>
      <c r="N52" s="187">
        <f t="shared" si="12"/>
        <v>2452832</v>
      </c>
      <c r="O52" s="188">
        <f t="shared" si="12"/>
        <v>1316873</v>
      </c>
      <c r="P52" s="187">
        <f t="shared" si="12"/>
        <v>18435882</v>
      </c>
      <c r="Q52" s="191">
        <f t="shared" si="12"/>
        <v>21930866</v>
      </c>
    </row>
    <row r="53" spans="3:17" ht="18" customHeight="1">
      <c r="C53" s="130"/>
      <c r="D53" s="133"/>
      <c r="E53" s="137" t="s">
        <v>97</v>
      </c>
      <c r="F53" s="137"/>
      <c r="G53" s="187">
        <v>1192743</v>
      </c>
      <c r="H53" s="188">
        <v>1702856</v>
      </c>
      <c r="I53" s="189">
        <f>SUM(G53:H53)</f>
        <v>2895599</v>
      </c>
      <c r="J53" s="190">
        <v>0</v>
      </c>
      <c r="K53" s="188">
        <v>3985491</v>
      </c>
      <c r="L53" s="187">
        <v>4040092</v>
      </c>
      <c r="M53" s="187">
        <v>3628203</v>
      </c>
      <c r="N53" s="187">
        <v>1909092</v>
      </c>
      <c r="O53" s="188">
        <v>1100344</v>
      </c>
      <c r="P53" s="187">
        <f>SUM(J53:O53)</f>
        <v>14663222</v>
      </c>
      <c r="Q53" s="191">
        <f>I53+P53</f>
        <v>17558821</v>
      </c>
    </row>
    <row r="54" spans="3:17" ht="18" customHeight="1">
      <c r="C54" s="130"/>
      <c r="D54" s="133"/>
      <c r="E54" s="137" t="s">
        <v>98</v>
      </c>
      <c r="F54" s="137"/>
      <c r="G54" s="187">
        <v>252920</v>
      </c>
      <c r="H54" s="188">
        <v>346465</v>
      </c>
      <c r="I54" s="189">
        <f>SUM(G54:H54)</f>
        <v>599385</v>
      </c>
      <c r="J54" s="190">
        <v>0</v>
      </c>
      <c r="K54" s="188">
        <v>925453</v>
      </c>
      <c r="L54" s="187">
        <v>1116297</v>
      </c>
      <c r="M54" s="187">
        <v>970641</v>
      </c>
      <c r="N54" s="187">
        <v>543740</v>
      </c>
      <c r="O54" s="188">
        <v>216529</v>
      </c>
      <c r="P54" s="187">
        <f>SUM(J54:O54)</f>
        <v>3772660</v>
      </c>
      <c r="Q54" s="191">
        <f>I54+P54</f>
        <v>4372045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19354</v>
      </c>
      <c r="H55" s="188">
        <f t="shared" si="13"/>
        <v>78540</v>
      </c>
      <c r="I55" s="189">
        <f t="shared" si="13"/>
        <v>97894</v>
      </c>
      <c r="J55" s="190">
        <f t="shared" si="13"/>
        <v>0</v>
      </c>
      <c r="K55" s="188">
        <f t="shared" si="13"/>
        <v>608454</v>
      </c>
      <c r="L55" s="187">
        <f t="shared" si="13"/>
        <v>962491</v>
      </c>
      <c r="M55" s="187">
        <f t="shared" si="13"/>
        <v>1403834</v>
      </c>
      <c r="N55" s="187">
        <f t="shared" si="13"/>
        <v>1181069</v>
      </c>
      <c r="O55" s="188">
        <f t="shared" si="13"/>
        <v>905755</v>
      </c>
      <c r="P55" s="187">
        <f t="shared" si="13"/>
        <v>5061603</v>
      </c>
      <c r="Q55" s="191">
        <f t="shared" si="13"/>
        <v>5159497</v>
      </c>
    </row>
    <row r="56" spans="3:17" ht="18" customHeight="1">
      <c r="C56" s="130"/>
      <c r="D56" s="133"/>
      <c r="E56" s="134" t="s">
        <v>99</v>
      </c>
      <c r="F56" s="135"/>
      <c r="G56" s="187">
        <v>15018</v>
      </c>
      <c r="H56" s="188">
        <v>57213</v>
      </c>
      <c r="I56" s="189">
        <f>SUM(G56:H56)</f>
        <v>72231</v>
      </c>
      <c r="J56" s="190">
        <v>0</v>
      </c>
      <c r="K56" s="188">
        <v>542962</v>
      </c>
      <c r="L56" s="187">
        <v>743486</v>
      </c>
      <c r="M56" s="187">
        <v>1132467</v>
      </c>
      <c r="N56" s="187">
        <v>935500</v>
      </c>
      <c r="O56" s="188">
        <v>661236</v>
      </c>
      <c r="P56" s="187">
        <f>SUM(J56:O56)</f>
        <v>4015651</v>
      </c>
      <c r="Q56" s="191">
        <f>I56+P56</f>
        <v>4087882</v>
      </c>
    </row>
    <row r="57" spans="3:17" ht="18" customHeight="1">
      <c r="C57" s="130"/>
      <c r="D57" s="133"/>
      <c r="E57" s="284" t="s">
        <v>100</v>
      </c>
      <c r="F57" s="286"/>
      <c r="G57" s="187">
        <v>4336</v>
      </c>
      <c r="H57" s="188">
        <v>21327</v>
      </c>
      <c r="I57" s="189">
        <f>SUM(G57:H57)</f>
        <v>25663</v>
      </c>
      <c r="J57" s="190">
        <v>0</v>
      </c>
      <c r="K57" s="188">
        <v>65492</v>
      </c>
      <c r="L57" s="187">
        <v>219005</v>
      </c>
      <c r="M57" s="187">
        <v>271367</v>
      </c>
      <c r="N57" s="187">
        <v>245569</v>
      </c>
      <c r="O57" s="188">
        <v>244519</v>
      </c>
      <c r="P57" s="187">
        <f>SUM(J57:O57)</f>
        <v>1045952</v>
      </c>
      <c r="Q57" s="191">
        <f>I57+P57</f>
        <v>1071615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247271</v>
      </c>
      <c r="H59" s="188">
        <f t="shared" si="14"/>
        <v>262009</v>
      </c>
      <c r="I59" s="189">
        <f t="shared" si="14"/>
        <v>509280</v>
      </c>
      <c r="J59" s="190">
        <f t="shared" si="14"/>
        <v>0</v>
      </c>
      <c r="K59" s="188">
        <f t="shared" si="14"/>
        <v>627814</v>
      </c>
      <c r="L59" s="187">
        <f t="shared" si="14"/>
        <v>1126107</v>
      </c>
      <c r="M59" s="187">
        <f t="shared" si="14"/>
        <v>1258152</v>
      </c>
      <c r="N59" s="187">
        <f t="shared" si="14"/>
        <v>819927</v>
      </c>
      <c r="O59" s="188">
        <f t="shared" si="14"/>
        <v>979214</v>
      </c>
      <c r="P59" s="187">
        <f t="shared" si="14"/>
        <v>4811214</v>
      </c>
      <c r="Q59" s="191">
        <f t="shared" si="14"/>
        <v>5320494</v>
      </c>
    </row>
    <row r="60" spans="3:17" ht="18" customHeight="1">
      <c r="C60" s="130"/>
      <c r="D60" s="133"/>
      <c r="E60" s="134" t="s">
        <v>102</v>
      </c>
      <c r="F60" s="135"/>
      <c r="G60" s="187">
        <v>247271</v>
      </c>
      <c r="H60" s="188">
        <v>262009</v>
      </c>
      <c r="I60" s="189">
        <f>SUM(G60:H60)</f>
        <v>509280</v>
      </c>
      <c r="J60" s="190">
        <v>0</v>
      </c>
      <c r="K60" s="188">
        <v>627814</v>
      </c>
      <c r="L60" s="187">
        <v>1126107</v>
      </c>
      <c r="M60" s="187">
        <v>1258152</v>
      </c>
      <c r="N60" s="187">
        <v>819927</v>
      </c>
      <c r="O60" s="188">
        <v>979214</v>
      </c>
      <c r="P60" s="187">
        <f>SUM(J60:O60)</f>
        <v>4811214</v>
      </c>
      <c r="Q60" s="191">
        <f>I60+P60</f>
        <v>5320494</v>
      </c>
    </row>
    <row r="61" spans="3:17" ht="18" customHeight="1">
      <c r="C61" s="158"/>
      <c r="D61" s="134" t="s">
        <v>106</v>
      </c>
      <c r="E61" s="136"/>
      <c r="F61" s="136"/>
      <c r="G61" s="218">
        <v>440254</v>
      </c>
      <c r="H61" s="218">
        <v>506814</v>
      </c>
      <c r="I61" s="219">
        <f>SUM(G61:H61)</f>
        <v>947068</v>
      </c>
      <c r="J61" s="220">
        <v>0</v>
      </c>
      <c r="K61" s="218">
        <v>1681113</v>
      </c>
      <c r="L61" s="221">
        <v>1594186</v>
      </c>
      <c r="M61" s="221">
        <v>1474746</v>
      </c>
      <c r="N61" s="221">
        <v>1234742</v>
      </c>
      <c r="O61" s="218">
        <v>1100040</v>
      </c>
      <c r="P61" s="221">
        <f>SUM(J61:O61)</f>
        <v>7084827</v>
      </c>
      <c r="Q61" s="222">
        <f>I61+P61</f>
        <v>8031895</v>
      </c>
    </row>
    <row r="62" spans="3:17" ht="18" customHeight="1">
      <c r="C62" s="145"/>
      <c r="D62" s="146" t="s">
        <v>107</v>
      </c>
      <c r="E62" s="147"/>
      <c r="F62" s="147"/>
      <c r="G62" s="192">
        <v>779800</v>
      </c>
      <c r="H62" s="193">
        <v>375550</v>
      </c>
      <c r="I62" s="194">
        <f>SUM(G62:H62)</f>
        <v>1155350</v>
      </c>
      <c r="J62" s="195">
        <v>0</v>
      </c>
      <c r="K62" s="193">
        <v>1703350</v>
      </c>
      <c r="L62" s="192">
        <v>1256900</v>
      </c>
      <c r="M62" s="192">
        <v>1222000</v>
      </c>
      <c r="N62" s="192">
        <v>598150</v>
      </c>
      <c r="O62" s="193">
        <v>568160</v>
      </c>
      <c r="P62" s="194">
        <f>SUM(J62:O62)</f>
        <v>5348560</v>
      </c>
      <c r="Q62" s="196">
        <f>I62+P62</f>
        <v>6503910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20509</v>
      </c>
      <c r="H63" s="183">
        <f t="shared" si="15"/>
        <v>152790</v>
      </c>
      <c r="I63" s="184">
        <f t="shared" si="15"/>
        <v>173299</v>
      </c>
      <c r="J63" s="185">
        <f t="shared" si="15"/>
        <v>0</v>
      </c>
      <c r="K63" s="183">
        <f t="shared" si="15"/>
        <v>2748086</v>
      </c>
      <c r="L63" s="182">
        <f t="shared" si="15"/>
        <v>2413123</v>
      </c>
      <c r="M63" s="182">
        <f t="shared" si="15"/>
        <v>2343660</v>
      </c>
      <c r="N63" s="182">
        <f t="shared" si="15"/>
        <v>2068834</v>
      </c>
      <c r="O63" s="183">
        <f t="shared" si="15"/>
        <v>1043143</v>
      </c>
      <c r="P63" s="182">
        <f t="shared" si="15"/>
        <v>10616846</v>
      </c>
      <c r="Q63" s="186">
        <f t="shared" si="15"/>
        <v>10790145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6802</v>
      </c>
      <c r="H65" s="188">
        <v>0</v>
      </c>
      <c r="I65" s="189">
        <f>SUM(G65:H65)</f>
        <v>6802</v>
      </c>
      <c r="J65" s="190">
        <v>0</v>
      </c>
      <c r="K65" s="188">
        <v>165821</v>
      </c>
      <c r="L65" s="187">
        <v>143439</v>
      </c>
      <c r="M65" s="187">
        <v>245078</v>
      </c>
      <c r="N65" s="187">
        <v>377890</v>
      </c>
      <c r="O65" s="188">
        <v>263255</v>
      </c>
      <c r="P65" s="187">
        <f t="shared" si="16"/>
        <v>1195483</v>
      </c>
      <c r="Q65" s="191">
        <f t="shared" si="17"/>
        <v>1202285</v>
      </c>
    </row>
    <row r="66" spans="3:17" ht="18" customHeight="1">
      <c r="C66" s="130"/>
      <c r="D66" s="284" t="s">
        <v>80</v>
      </c>
      <c r="E66" s="285"/>
      <c r="F66" s="286"/>
      <c r="G66" s="187">
        <v>13707</v>
      </c>
      <c r="H66" s="188">
        <v>23985</v>
      </c>
      <c r="I66" s="189">
        <f>SUM(G66:H66)</f>
        <v>37692</v>
      </c>
      <c r="J66" s="190">
        <v>0</v>
      </c>
      <c r="K66" s="188">
        <v>158784</v>
      </c>
      <c r="L66" s="187">
        <v>220643</v>
      </c>
      <c r="M66" s="187">
        <v>274408</v>
      </c>
      <c r="N66" s="187">
        <v>102388</v>
      </c>
      <c r="O66" s="188">
        <v>69570</v>
      </c>
      <c r="P66" s="187">
        <f t="shared" si="16"/>
        <v>825793</v>
      </c>
      <c r="Q66" s="191">
        <f t="shared" si="17"/>
        <v>863485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128805</v>
      </c>
      <c r="I67" s="189">
        <f>SUM(G67:H67)</f>
        <v>128805</v>
      </c>
      <c r="J67" s="200"/>
      <c r="K67" s="188">
        <v>2423481</v>
      </c>
      <c r="L67" s="187">
        <v>2049041</v>
      </c>
      <c r="M67" s="187">
        <v>1824174</v>
      </c>
      <c r="N67" s="187">
        <v>1588556</v>
      </c>
      <c r="O67" s="188">
        <v>710318</v>
      </c>
      <c r="P67" s="187">
        <f t="shared" si="16"/>
        <v>8595570</v>
      </c>
      <c r="Q67" s="191">
        <f t="shared" si="17"/>
        <v>8724375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21855</v>
      </c>
      <c r="I70" s="184">
        <f>SUM(I71:I73)</f>
        <v>21855</v>
      </c>
      <c r="J70" s="203"/>
      <c r="K70" s="183">
        <f aca="true" t="shared" si="18" ref="K70:Q70">SUM(K71:K73)</f>
        <v>5254692</v>
      </c>
      <c r="L70" s="182">
        <f t="shared" si="18"/>
        <v>9750602</v>
      </c>
      <c r="M70" s="182">
        <f t="shared" si="18"/>
        <v>14235355</v>
      </c>
      <c r="N70" s="182">
        <f t="shared" si="18"/>
        <v>15438051</v>
      </c>
      <c r="O70" s="183">
        <f t="shared" si="18"/>
        <v>22246868</v>
      </c>
      <c r="P70" s="182">
        <f t="shared" si="18"/>
        <v>66925568</v>
      </c>
      <c r="Q70" s="186">
        <f t="shared" si="18"/>
        <v>66947423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21855</v>
      </c>
      <c r="I71" s="189">
        <f>SUM(G71:H71)</f>
        <v>21855</v>
      </c>
      <c r="J71" s="200"/>
      <c r="K71" s="188">
        <v>1550321</v>
      </c>
      <c r="L71" s="187">
        <v>3999748</v>
      </c>
      <c r="M71" s="187">
        <v>6996818</v>
      </c>
      <c r="N71" s="187">
        <v>8063200</v>
      </c>
      <c r="O71" s="188">
        <v>9972860</v>
      </c>
      <c r="P71" s="187">
        <f>SUM(J71:O71)</f>
        <v>30582947</v>
      </c>
      <c r="Q71" s="191">
        <f>I71+P71</f>
        <v>30604802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3607729</v>
      </c>
      <c r="L72" s="187">
        <v>5565179</v>
      </c>
      <c r="M72" s="187">
        <v>6530249</v>
      </c>
      <c r="N72" s="187">
        <v>5184462</v>
      </c>
      <c r="O72" s="188">
        <v>4720080</v>
      </c>
      <c r="P72" s="187">
        <f>SUM(J72:O72)</f>
        <v>25607699</v>
      </c>
      <c r="Q72" s="191">
        <f>I72+P72</f>
        <v>25607699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96642</v>
      </c>
      <c r="L73" s="209">
        <v>185675</v>
      </c>
      <c r="M73" s="209">
        <v>708288</v>
      </c>
      <c r="N73" s="209">
        <v>2190389</v>
      </c>
      <c r="O73" s="208">
        <v>7553928</v>
      </c>
      <c r="P73" s="209">
        <f>SUM(J73:O73)</f>
        <v>10734922</v>
      </c>
      <c r="Q73" s="210">
        <f>I73+P73</f>
        <v>10734922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5797370</v>
      </c>
      <c r="H74" s="212">
        <f t="shared" si="19"/>
        <v>5332227</v>
      </c>
      <c r="I74" s="213">
        <f t="shared" si="19"/>
        <v>11129597</v>
      </c>
      <c r="J74" s="214">
        <f t="shared" si="19"/>
        <v>0</v>
      </c>
      <c r="K74" s="212">
        <f t="shared" si="19"/>
        <v>23668358</v>
      </c>
      <c r="L74" s="211">
        <f t="shared" si="19"/>
        <v>28288576</v>
      </c>
      <c r="M74" s="211">
        <f t="shared" si="19"/>
        <v>33023247</v>
      </c>
      <c r="N74" s="211">
        <f t="shared" si="19"/>
        <v>28528910</v>
      </c>
      <c r="O74" s="212">
        <f t="shared" si="19"/>
        <v>35167096</v>
      </c>
      <c r="P74" s="211">
        <f t="shared" si="19"/>
        <v>148676187</v>
      </c>
      <c r="Q74" s="215">
        <f t="shared" si="19"/>
        <v>159805784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65347672</v>
      </c>
      <c r="H76" s="183">
        <f t="shared" si="20"/>
        <v>55582555</v>
      </c>
      <c r="I76" s="184">
        <f t="shared" si="20"/>
        <v>120930227</v>
      </c>
      <c r="J76" s="185">
        <f t="shared" si="20"/>
        <v>0</v>
      </c>
      <c r="K76" s="223">
        <f t="shared" si="20"/>
        <v>167641989</v>
      </c>
      <c r="L76" s="182">
        <f t="shared" si="20"/>
        <v>171702292</v>
      </c>
      <c r="M76" s="182">
        <f t="shared" si="20"/>
        <v>174924256</v>
      </c>
      <c r="N76" s="182">
        <f t="shared" si="20"/>
        <v>117358392</v>
      </c>
      <c r="O76" s="183">
        <f t="shared" si="20"/>
        <v>124955258</v>
      </c>
      <c r="P76" s="182">
        <f t="shared" si="20"/>
        <v>756582187</v>
      </c>
      <c r="Q76" s="186">
        <f t="shared" si="20"/>
        <v>877512414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30061169</v>
      </c>
      <c r="H77" s="188">
        <f t="shared" si="21"/>
        <v>19885666</v>
      </c>
      <c r="I77" s="189">
        <f t="shared" si="21"/>
        <v>49946835</v>
      </c>
      <c r="J77" s="190">
        <f t="shared" si="21"/>
        <v>0</v>
      </c>
      <c r="K77" s="224">
        <f t="shared" si="21"/>
        <v>64682166</v>
      </c>
      <c r="L77" s="187">
        <f t="shared" si="21"/>
        <v>63518442</v>
      </c>
      <c r="M77" s="187">
        <f t="shared" si="21"/>
        <v>68357336</v>
      </c>
      <c r="N77" s="187">
        <f t="shared" si="21"/>
        <v>49894442</v>
      </c>
      <c r="O77" s="188">
        <f t="shared" si="21"/>
        <v>73837251</v>
      </c>
      <c r="P77" s="187">
        <f t="shared" si="21"/>
        <v>320289637</v>
      </c>
      <c r="Q77" s="191">
        <f t="shared" si="21"/>
        <v>370236472</v>
      </c>
    </row>
    <row r="78" spans="3:17" ht="18" customHeight="1">
      <c r="C78" s="130"/>
      <c r="D78" s="133"/>
      <c r="E78" s="134" t="s">
        <v>92</v>
      </c>
      <c r="F78" s="135"/>
      <c r="G78" s="187">
        <v>27481925</v>
      </c>
      <c r="H78" s="188">
        <v>16215652</v>
      </c>
      <c r="I78" s="189">
        <f>SUM(G78:H78)</f>
        <v>43697577</v>
      </c>
      <c r="J78" s="190">
        <v>0</v>
      </c>
      <c r="K78" s="224">
        <v>52812152</v>
      </c>
      <c r="L78" s="187">
        <v>50002065</v>
      </c>
      <c r="M78" s="187">
        <v>51413843</v>
      </c>
      <c r="N78" s="187">
        <v>36145355</v>
      </c>
      <c r="O78" s="188">
        <v>45931473</v>
      </c>
      <c r="P78" s="187">
        <f>SUM(J78:O78)</f>
        <v>236304888</v>
      </c>
      <c r="Q78" s="191">
        <f>I78+P78</f>
        <v>280002465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181047</v>
      </c>
      <c r="I79" s="189">
        <f>SUM(G79:H79)</f>
        <v>181047</v>
      </c>
      <c r="J79" s="190">
        <v>0</v>
      </c>
      <c r="K79" s="224">
        <v>235320</v>
      </c>
      <c r="L79" s="187">
        <v>802730</v>
      </c>
      <c r="M79" s="187">
        <v>2279727</v>
      </c>
      <c r="N79" s="187">
        <v>3550385</v>
      </c>
      <c r="O79" s="188">
        <v>10482207</v>
      </c>
      <c r="P79" s="187">
        <f>SUM(J79:O79)</f>
        <v>17350369</v>
      </c>
      <c r="Q79" s="191">
        <f>I79+P79</f>
        <v>17531416</v>
      </c>
    </row>
    <row r="80" spans="3:17" ht="18" customHeight="1">
      <c r="C80" s="130"/>
      <c r="D80" s="133"/>
      <c r="E80" s="134" t="s">
        <v>94</v>
      </c>
      <c r="F80" s="135"/>
      <c r="G80" s="187">
        <v>1663228</v>
      </c>
      <c r="H80" s="188">
        <v>2715251</v>
      </c>
      <c r="I80" s="189">
        <f>SUM(G80:H80)</f>
        <v>4378479</v>
      </c>
      <c r="J80" s="190">
        <v>0</v>
      </c>
      <c r="K80" s="224">
        <v>8914926</v>
      </c>
      <c r="L80" s="187">
        <v>9594907</v>
      </c>
      <c r="M80" s="187">
        <v>12076946</v>
      </c>
      <c r="N80" s="187">
        <v>8187342</v>
      </c>
      <c r="O80" s="188">
        <v>15098301</v>
      </c>
      <c r="P80" s="187">
        <f>SUM(J80:O80)</f>
        <v>53872422</v>
      </c>
      <c r="Q80" s="191">
        <f>I80+P80</f>
        <v>58250901</v>
      </c>
    </row>
    <row r="81" spans="3:17" ht="18" customHeight="1">
      <c r="C81" s="130"/>
      <c r="D81" s="133"/>
      <c r="E81" s="134" t="s">
        <v>95</v>
      </c>
      <c r="F81" s="135"/>
      <c r="G81" s="187">
        <v>111716</v>
      </c>
      <c r="H81" s="188">
        <v>177216</v>
      </c>
      <c r="I81" s="189">
        <f>SUM(G81:H81)</f>
        <v>288932</v>
      </c>
      <c r="J81" s="190">
        <v>0</v>
      </c>
      <c r="K81" s="224">
        <v>508768</v>
      </c>
      <c r="L81" s="187">
        <v>432640</v>
      </c>
      <c r="M81" s="187">
        <v>351520</v>
      </c>
      <c r="N81" s="187">
        <v>264160</v>
      </c>
      <c r="O81" s="188">
        <v>216070</v>
      </c>
      <c r="P81" s="187">
        <f>SUM(J81:O81)</f>
        <v>1773158</v>
      </c>
      <c r="Q81" s="191">
        <f>I81+P81</f>
        <v>2062090</v>
      </c>
    </row>
    <row r="82" spans="3:17" ht="18" customHeight="1">
      <c r="C82" s="130"/>
      <c r="D82" s="133"/>
      <c r="E82" s="290" t="s">
        <v>105</v>
      </c>
      <c r="F82" s="291"/>
      <c r="G82" s="187">
        <v>804300</v>
      </c>
      <c r="H82" s="188">
        <v>596500</v>
      </c>
      <c r="I82" s="189">
        <f>SUM(G82:H82)</f>
        <v>1400800</v>
      </c>
      <c r="J82" s="190">
        <v>0</v>
      </c>
      <c r="K82" s="224">
        <v>2211000</v>
      </c>
      <c r="L82" s="187">
        <v>2686100</v>
      </c>
      <c r="M82" s="187">
        <v>2235300</v>
      </c>
      <c r="N82" s="187">
        <v>1747200</v>
      </c>
      <c r="O82" s="188">
        <v>2109200</v>
      </c>
      <c r="P82" s="187">
        <f>SUM(J82:O82)</f>
        <v>10988800</v>
      </c>
      <c r="Q82" s="191">
        <f>I82+P82</f>
        <v>12389600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15260310</v>
      </c>
      <c r="H83" s="188">
        <f t="shared" si="22"/>
        <v>21629636</v>
      </c>
      <c r="I83" s="189">
        <f t="shared" si="22"/>
        <v>36889946</v>
      </c>
      <c r="J83" s="190">
        <f t="shared" si="22"/>
        <v>0</v>
      </c>
      <c r="K83" s="224">
        <f t="shared" si="22"/>
        <v>51838541</v>
      </c>
      <c r="L83" s="187">
        <f t="shared" si="22"/>
        <v>54394255</v>
      </c>
      <c r="M83" s="187">
        <f t="shared" si="22"/>
        <v>48543847</v>
      </c>
      <c r="N83" s="187">
        <f t="shared" si="22"/>
        <v>25882119</v>
      </c>
      <c r="O83" s="188">
        <f t="shared" si="22"/>
        <v>13915490</v>
      </c>
      <c r="P83" s="187">
        <f t="shared" si="22"/>
        <v>194574252</v>
      </c>
      <c r="Q83" s="191">
        <f t="shared" si="22"/>
        <v>231464198</v>
      </c>
    </row>
    <row r="84" spans="3:17" ht="18" customHeight="1">
      <c r="C84" s="130"/>
      <c r="D84" s="133"/>
      <c r="E84" s="137" t="s">
        <v>97</v>
      </c>
      <c r="F84" s="137"/>
      <c r="G84" s="187">
        <v>12631069</v>
      </c>
      <c r="H84" s="188">
        <v>18028442</v>
      </c>
      <c r="I84" s="189">
        <f>SUM(G84:H84)</f>
        <v>30659511</v>
      </c>
      <c r="J84" s="190">
        <v>0</v>
      </c>
      <c r="K84" s="224">
        <v>42214764</v>
      </c>
      <c r="L84" s="187">
        <v>42788970</v>
      </c>
      <c r="M84" s="187">
        <v>38454549</v>
      </c>
      <c r="N84" s="187">
        <v>20227252</v>
      </c>
      <c r="O84" s="188">
        <v>11663603</v>
      </c>
      <c r="P84" s="187">
        <f>SUM(J84:O84)</f>
        <v>155349138</v>
      </c>
      <c r="Q84" s="191">
        <f>I84+P84</f>
        <v>186008649</v>
      </c>
    </row>
    <row r="85" spans="3:17" ht="18" customHeight="1">
      <c r="C85" s="130"/>
      <c r="D85" s="133"/>
      <c r="E85" s="137" t="s">
        <v>98</v>
      </c>
      <c r="F85" s="137"/>
      <c r="G85" s="187">
        <v>2629241</v>
      </c>
      <c r="H85" s="188">
        <v>3601194</v>
      </c>
      <c r="I85" s="189">
        <f>SUM(G85:H85)</f>
        <v>6230435</v>
      </c>
      <c r="J85" s="190">
        <v>0</v>
      </c>
      <c r="K85" s="224">
        <v>9623777</v>
      </c>
      <c r="L85" s="187">
        <v>11605285</v>
      </c>
      <c r="M85" s="187">
        <v>10089298</v>
      </c>
      <c r="N85" s="187">
        <v>5654867</v>
      </c>
      <c r="O85" s="188">
        <v>2251887</v>
      </c>
      <c r="P85" s="187">
        <f>SUM(J85:O85)</f>
        <v>39225114</v>
      </c>
      <c r="Q85" s="191">
        <f>I85+P85</f>
        <v>45455549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200691</v>
      </c>
      <c r="H86" s="188">
        <f t="shared" si="23"/>
        <v>816808</v>
      </c>
      <c r="I86" s="189">
        <f t="shared" si="23"/>
        <v>1017499</v>
      </c>
      <c r="J86" s="190">
        <f t="shared" si="23"/>
        <v>0</v>
      </c>
      <c r="K86" s="224">
        <f t="shared" si="23"/>
        <v>6327877</v>
      </c>
      <c r="L86" s="187">
        <f t="shared" si="23"/>
        <v>9996213</v>
      </c>
      <c r="M86" s="187">
        <f t="shared" si="23"/>
        <v>14583799</v>
      </c>
      <c r="N86" s="187">
        <f t="shared" si="23"/>
        <v>12275350</v>
      </c>
      <c r="O86" s="188">
        <f t="shared" si="23"/>
        <v>9408038</v>
      </c>
      <c r="P86" s="187">
        <f t="shared" si="23"/>
        <v>52591277</v>
      </c>
      <c r="Q86" s="191">
        <f t="shared" si="23"/>
        <v>53608776</v>
      </c>
    </row>
    <row r="87" spans="3:17" ht="18" customHeight="1">
      <c r="C87" s="130"/>
      <c r="D87" s="133"/>
      <c r="E87" s="134" t="s">
        <v>99</v>
      </c>
      <c r="F87" s="135"/>
      <c r="G87" s="187">
        <v>155597</v>
      </c>
      <c r="H87" s="188">
        <v>595009</v>
      </c>
      <c r="I87" s="189">
        <f>SUM(G87:H87)</f>
        <v>750606</v>
      </c>
      <c r="J87" s="190">
        <v>0</v>
      </c>
      <c r="K87" s="224">
        <v>5646763</v>
      </c>
      <c r="L87" s="187">
        <v>7720641</v>
      </c>
      <c r="M87" s="187">
        <v>11763547</v>
      </c>
      <c r="N87" s="187">
        <v>9721441</v>
      </c>
      <c r="O87" s="188">
        <v>6865052</v>
      </c>
      <c r="P87" s="187">
        <f>SUM(J87:O87)</f>
        <v>41717444</v>
      </c>
      <c r="Q87" s="191">
        <f>I87+P87</f>
        <v>42468050</v>
      </c>
    </row>
    <row r="88" spans="3:17" ht="18" customHeight="1">
      <c r="C88" s="130"/>
      <c r="D88" s="133"/>
      <c r="E88" s="284" t="s">
        <v>100</v>
      </c>
      <c r="F88" s="286"/>
      <c r="G88" s="187">
        <v>45094</v>
      </c>
      <c r="H88" s="188">
        <v>221799</v>
      </c>
      <c r="I88" s="189">
        <f>SUM(G88:H88)</f>
        <v>266893</v>
      </c>
      <c r="J88" s="190">
        <v>0</v>
      </c>
      <c r="K88" s="224">
        <v>681114</v>
      </c>
      <c r="L88" s="187">
        <v>2275572</v>
      </c>
      <c r="M88" s="187">
        <v>2820252</v>
      </c>
      <c r="N88" s="187">
        <v>2553909</v>
      </c>
      <c r="O88" s="188">
        <v>2542986</v>
      </c>
      <c r="P88" s="187">
        <f>SUM(J88:O88)</f>
        <v>10873833</v>
      </c>
      <c r="Q88" s="191">
        <f>I88+P88</f>
        <v>11140726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6902732</v>
      </c>
      <c r="H90" s="188">
        <f t="shared" si="24"/>
        <v>3921840</v>
      </c>
      <c r="I90" s="189">
        <f t="shared" si="24"/>
        <v>10824572</v>
      </c>
      <c r="J90" s="190">
        <f t="shared" si="24"/>
        <v>0</v>
      </c>
      <c r="K90" s="188">
        <f t="shared" si="24"/>
        <v>8990850</v>
      </c>
      <c r="L90" s="187">
        <f t="shared" si="24"/>
        <v>13605866</v>
      </c>
      <c r="M90" s="187">
        <f t="shared" si="24"/>
        <v>14898564</v>
      </c>
      <c r="N90" s="187">
        <f t="shared" si="24"/>
        <v>9898670</v>
      </c>
      <c r="O90" s="188">
        <f t="shared" si="24"/>
        <v>10113695</v>
      </c>
      <c r="P90" s="187">
        <f t="shared" si="24"/>
        <v>57507645</v>
      </c>
      <c r="Q90" s="191">
        <f t="shared" si="24"/>
        <v>68332217</v>
      </c>
    </row>
    <row r="91" spans="3:17" ht="18" customHeight="1">
      <c r="C91" s="130"/>
      <c r="D91" s="133"/>
      <c r="E91" s="139" t="s">
        <v>102</v>
      </c>
      <c r="F91" s="135"/>
      <c r="G91" s="187">
        <v>2472710</v>
      </c>
      <c r="H91" s="188">
        <v>2620090</v>
      </c>
      <c r="I91" s="189">
        <f>SUM(G91:H91)</f>
        <v>5092800</v>
      </c>
      <c r="J91" s="190">
        <v>0</v>
      </c>
      <c r="K91" s="188">
        <v>6278140</v>
      </c>
      <c r="L91" s="187">
        <v>11261070</v>
      </c>
      <c r="M91" s="187">
        <v>12581520</v>
      </c>
      <c r="N91" s="187">
        <v>8199270</v>
      </c>
      <c r="O91" s="188">
        <v>9792140</v>
      </c>
      <c r="P91" s="187">
        <f>SUM(J91:O91)</f>
        <v>48112140</v>
      </c>
      <c r="Q91" s="191">
        <f>I91+P91</f>
        <v>53204940</v>
      </c>
    </row>
    <row r="92" spans="3:17" ht="18" customHeight="1">
      <c r="C92" s="130"/>
      <c r="D92" s="140"/>
      <c r="E92" s="137" t="s">
        <v>74</v>
      </c>
      <c r="F92" s="141"/>
      <c r="G92" s="187">
        <v>775693</v>
      </c>
      <c r="H92" s="188">
        <v>366408</v>
      </c>
      <c r="I92" s="189">
        <f>SUM(G92:H92)</f>
        <v>1142101</v>
      </c>
      <c r="J92" s="190">
        <v>0</v>
      </c>
      <c r="K92" s="188">
        <v>600390</v>
      </c>
      <c r="L92" s="187">
        <v>1055938</v>
      </c>
      <c r="M92" s="187">
        <v>573110</v>
      </c>
      <c r="N92" s="187">
        <v>738884</v>
      </c>
      <c r="O92" s="188">
        <v>321555</v>
      </c>
      <c r="P92" s="187">
        <f>SUM(J92:O92)</f>
        <v>3289877</v>
      </c>
      <c r="Q92" s="191">
        <f>I92+P92</f>
        <v>4431978</v>
      </c>
    </row>
    <row r="93" spans="3:17" ht="18" customHeight="1">
      <c r="C93" s="130"/>
      <c r="D93" s="142"/>
      <c r="E93" s="134" t="s">
        <v>75</v>
      </c>
      <c r="F93" s="143"/>
      <c r="G93" s="187">
        <v>3654329</v>
      </c>
      <c r="H93" s="188">
        <v>935342</v>
      </c>
      <c r="I93" s="189">
        <f>SUM(G93:H93)</f>
        <v>4589671</v>
      </c>
      <c r="J93" s="190">
        <v>0</v>
      </c>
      <c r="K93" s="188">
        <v>2112320</v>
      </c>
      <c r="L93" s="187">
        <v>1288858</v>
      </c>
      <c r="M93" s="187">
        <v>1743934</v>
      </c>
      <c r="N93" s="187">
        <v>960516</v>
      </c>
      <c r="O93" s="188">
        <v>0</v>
      </c>
      <c r="P93" s="187">
        <f>SUM(J93:O93)</f>
        <v>6105628</v>
      </c>
      <c r="Q93" s="191">
        <f>I93+P93</f>
        <v>10695299</v>
      </c>
    </row>
    <row r="94" spans="3:17" ht="18" customHeight="1">
      <c r="C94" s="130"/>
      <c r="D94" s="133" t="s">
        <v>76</v>
      </c>
      <c r="E94" s="144"/>
      <c r="F94" s="144"/>
      <c r="G94" s="187">
        <v>4656842</v>
      </c>
      <c r="H94" s="188">
        <v>5347775</v>
      </c>
      <c r="I94" s="189">
        <f>SUM(G94:H94)</f>
        <v>10004617</v>
      </c>
      <c r="J94" s="190">
        <v>0</v>
      </c>
      <c r="K94" s="188">
        <v>17751965</v>
      </c>
      <c r="L94" s="187">
        <v>16871591</v>
      </c>
      <c r="M94" s="187">
        <v>15590162</v>
      </c>
      <c r="N94" s="187">
        <v>13070883</v>
      </c>
      <c r="O94" s="188">
        <v>11660394</v>
      </c>
      <c r="P94" s="187">
        <f>SUM(J94:O94)</f>
        <v>74944995</v>
      </c>
      <c r="Q94" s="191">
        <f>I94+P94</f>
        <v>84949612</v>
      </c>
    </row>
    <row r="95" spans="3:17" ht="18" customHeight="1">
      <c r="C95" s="145"/>
      <c r="D95" s="146" t="s">
        <v>103</v>
      </c>
      <c r="E95" s="147"/>
      <c r="F95" s="147"/>
      <c r="G95" s="192">
        <v>8265928</v>
      </c>
      <c r="H95" s="193">
        <v>3980830</v>
      </c>
      <c r="I95" s="194">
        <f>SUM(G95:H95)</f>
        <v>12246758</v>
      </c>
      <c r="J95" s="195">
        <v>0</v>
      </c>
      <c r="K95" s="193">
        <v>18050590</v>
      </c>
      <c r="L95" s="192">
        <v>13315925</v>
      </c>
      <c r="M95" s="192">
        <v>12950548</v>
      </c>
      <c r="N95" s="192">
        <v>6336928</v>
      </c>
      <c r="O95" s="193">
        <v>6020390</v>
      </c>
      <c r="P95" s="194">
        <f>SUM(J95:O95)</f>
        <v>56674381</v>
      </c>
      <c r="Q95" s="196">
        <f>I95+P95</f>
        <v>68921139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217394</v>
      </c>
      <c r="H96" s="183">
        <f t="shared" si="25"/>
        <v>1619571</v>
      </c>
      <c r="I96" s="184">
        <f t="shared" si="25"/>
        <v>1836965</v>
      </c>
      <c r="J96" s="185">
        <f t="shared" si="25"/>
        <v>0</v>
      </c>
      <c r="K96" s="223">
        <f t="shared" si="25"/>
        <v>29116231</v>
      </c>
      <c r="L96" s="182">
        <f t="shared" si="25"/>
        <v>25528556</v>
      </c>
      <c r="M96" s="182">
        <f t="shared" si="25"/>
        <v>24769508</v>
      </c>
      <c r="N96" s="182">
        <f t="shared" si="25"/>
        <v>21886498</v>
      </c>
      <c r="O96" s="183">
        <f t="shared" si="25"/>
        <v>11022392</v>
      </c>
      <c r="P96" s="182">
        <f t="shared" si="25"/>
        <v>112323185</v>
      </c>
      <c r="Q96" s="186">
        <f>SUM(Q97:Q102)</f>
        <v>114160150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72101</v>
      </c>
      <c r="H98" s="188">
        <v>0</v>
      </c>
      <c r="I98" s="189">
        <f>SUM(G98:H98)</f>
        <v>72101</v>
      </c>
      <c r="J98" s="190">
        <v>0</v>
      </c>
      <c r="K98" s="224">
        <v>1755202</v>
      </c>
      <c r="L98" s="187">
        <v>1520442</v>
      </c>
      <c r="M98" s="187">
        <v>2597823</v>
      </c>
      <c r="N98" s="187">
        <v>4004521</v>
      </c>
      <c r="O98" s="188">
        <v>2790492</v>
      </c>
      <c r="P98" s="187">
        <f t="shared" si="26"/>
        <v>12668480</v>
      </c>
      <c r="Q98" s="191">
        <f>I98+P98</f>
        <v>12740581</v>
      </c>
    </row>
    <row r="99" spans="3:17" ht="18" customHeight="1">
      <c r="C99" s="130"/>
      <c r="D99" s="284" t="s">
        <v>80</v>
      </c>
      <c r="E99" s="285"/>
      <c r="F99" s="286"/>
      <c r="G99" s="187">
        <v>145293</v>
      </c>
      <c r="H99" s="188">
        <v>254241</v>
      </c>
      <c r="I99" s="189">
        <f>SUM(G99:H99)</f>
        <v>399534</v>
      </c>
      <c r="J99" s="190">
        <v>0</v>
      </c>
      <c r="K99" s="224">
        <v>1683109</v>
      </c>
      <c r="L99" s="187">
        <v>2338815</v>
      </c>
      <c r="M99" s="187">
        <v>2908718</v>
      </c>
      <c r="N99" s="187">
        <v>1085312</v>
      </c>
      <c r="O99" s="188">
        <v>737442</v>
      </c>
      <c r="P99" s="187">
        <f>SUM(J99:O99)</f>
        <v>8753396</v>
      </c>
      <c r="Q99" s="191">
        <f t="shared" si="27"/>
        <v>9152930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1365330</v>
      </c>
      <c r="I100" s="189">
        <f>SUM(G100:H100)</f>
        <v>1365330</v>
      </c>
      <c r="J100" s="200"/>
      <c r="K100" s="224">
        <v>25677920</v>
      </c>
      <c r="L100" s="187">
        <v>21669299</v>
      </c>
      <c r="M100" s="187">
        <v>19262967</v>
      </c>
      <c r="N100" s="187">
        <v>16796665</v>
      </c>
      <c r="O100" s="188">
        <v>7494458</v>
      </c>
      <c r="P100" s="187">
        <f t="shared" si="26"/>
        <v>90901309</v>
      </c>
      <c r="Q100" s="191">
        <f t="shared" si="27"/>
        <v>92266639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227292</v>
      </c>
      <c r="I103" s="184">
        <f>SUM(I104:I106)</f>
        <v>227292</v>
      </c>
      <c r="J103" s="203"/>
      <c r="K103" s="223">
        <f aca="true" t="shared" si="28" ref="K103:P103">SUM(K104:K106)</f>
        <v>54535754</v>
      </c>
      <c r="L103" s="182">
        <f t="shared" si="28"/>
        <v>101146224</v>
      </c>
      <c r="M103" s="182">
        <f t="shared" si="28"/>
        <v>147551748</v>
      </c>
      <c r="N103" s="182">
        <f t="shared" si="28"/>
        <v>160044591</v>
      </c>
      <c r="O103" s="183">
        <f t="shared" si="28"/>
        <v>230501615</v>
      </c>
      <c r="P103" s="182">
        <f t="shared" si="28"/>
        <v>693779932</v>
      </c>
      <c r="Q103" s="186">
        <f>SUM(Q104:Q106)</f>
        <v>694007224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227292</v>
      </c>
      <c r="I104" s="189">
        <f>SUM(G104:H104)</f>
        <v>227292</v>
      </c>
      <c r="J104" s="200"/>
      <c r="K104" s="224">
        <v>16085965</v>
      </c>
      <c r="L104" s="187">
        <v>41480739</v>
      </c>
      <c r="M104" s="187">
        <v>72554634</v>
      </c>
      <c r="N104" s="187">
        <v>83635960</v>
      </c>
      <c r="O104" s="188">
        <v>103552778</v>
      </c>
      <c r="P104" s="187">
        <f>SUM(J104:O104)</f>
        <v>317310076</v>
      </c>
      <c r="Q104" s="191">
        <f>I104+P104</f>
        <v>317537368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37457582</v>
      </c>
      <c r="L105" s="187">
        <v>57742167</v>
      </c>
      <c r="M105" s="187">
        <v>67754948</v>
      </c>
      <c r="N105" s="187">
        <v>53869916</v>
      </c>
      <c r="O105" s="188">
        <v>49004347</v>
      </c>
      <c r="P105" s="187">
        <f>SUM(J105:O105)</f>
        <v>265828960</v>
      </c>
      <c r="Q105" s="191">
        <f>I105+P105</f>
        <v>265828960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992207</v>
      </c>
      <c r="L106" s="209">
        <v>1923318</v>
      </c>
      <c r="M106" s="209">
        <v>7242166</v>
      </c>
      <c r="N106" s="209">
        <v>22538715</v>
      </c>
      <c r="O106" s="208">
        <v>77944490</v>
      </c>
      <c r="P106" s="209">
        <f>SUM(J106:O106)</f>
        <v>110640896</v>
      </c>
      <c r="Q106" s="210">
        <f>I106+P106</f>
        <v>110640896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65565066</v>
      </c>
      <c r="H107" s="212">
        <f t="shared" si="29"/>
        <v>57429418</v>
      </c>
      <c r="I107" s="213">
        <f t="shared" si="29"/>
        <v>122994484</v>
      </c>
      <c r="J107" s="214">
        <f t="shared" si="29"/>
        <v>0</v>
      </c>
      <c r="K107" s="227">
        <f t="shared" si="29"/>
        <v>251293974</v>
      </c>
      <c r="L107" s="211">
        <f t="shared" si="29"/>
        <v>298377072</v>
      </c>
      <c r="M107" s="211">
        <f t="shared" si="29"/>
        <v>347245512</v>
      </c>
      <c r="N107" s="211">
        <f t="shared" si="29"/>
        <v>299289481</v>
      </c>
      <c r="O107" s="212">
        <f t="shared" si="29"/>
        <v>366479265</v>
      </c>
      <c r="P107" s="211">
        <f t="shared" si="29"/>
        <v>1562685304</v>
      </c>
      <c r="Q107" s="215">
        <f>Q76+Q96+Q103</f>
        <v>1685679788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59639319</v>
      </c>
      <c r="H109" s="183">
        <f t="shared" si="30"/>
        <v>50422072</v>
      </c>
      <c r="I109" s="184">
        <f t="shared" si="30"/>
        <v>110061391</v>
      </c>
      <c r="J109" s="185">
        <f t="shared" si="30"/>
        <v>0</v>
      </c>
      <c r="K109" s="223">
        <f t="shared" si="30"/>
        <v>152684471</v>
      </c>
      <c r="L109" s="182">
        <f t="shared" si="30"/>
        <v>155864569</v>
      </c>
      <c r="M109" s="182">
        <f t="shared" si="30"/>
        <v>158769306</v>
      </c>
      <c r="N109" s="182">
        <f t="shared" si="30"/>
        <v>106255815</v>
      </c>
      <c r="O109" s="183">
        <f t="shared" si="30"/>
        <v>113065850</v>
      </c>
      <c r="P109" s="182">
        <f t="shared" si="30"/>
        <v>686640011</v>
      </c>
      <c r="Q109" s="186">
        <f t="shared" si="30"/>
        <v>796701402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27055020</v>
      </c>
      <c r="H110" s="188">
        <f t="shared" si="31"/>
        <v>17896989</v>
      </c>
      <c r="I110" s="189">
        <f t="shared" si="31"/>
        <v>44952009</v>
      </c>
      <c r="J110" s="190">
        <f t="shared" si="31"/>
        <v>0</v>
      </c>
      <c r="K110" s="224">
        <f t="shared" si="31"/>
        <v>58213384</v>
      </c>
      <c r="L110" s="187">
        <f t="shared" si="31"/>
        <v>57166174</v>
      </c>
      <c r="M110" s="187">
        <f t="shared" si="31"/>
        <v>61521235</v>
      </c>
      <c r="N110" s="187">
        <f t="shared" si="31"/>
        <v>44904770</v>
      </c>
      <c r="O110" s="188">
        <f t="shared" si="31"/>
        <v>66453240</v>
      </c>
      <c r="P110" s="187">
        <f t="shared" si="31"/>
        <v>288258803</v>
      </c>
      <c r="Q110" s="191">
        <f t="shared" si="31"/>
        <v>333210812</v>
      </c>
    </row>
    <row r="111" spans="3:17" ht="18" customHeight="1">
      <c r="C111" s="130"/>
      <c r="D111" s="133"/>
      <c r="E111" s="134" t="s">
        <v>92</v>
      </c>
      <c r="F111" s="135"/>
      <c r="G111" s="187">
        <v>24733723</v>
      </c>
      <c r="H111" s="188">
        <v>14594007</v>
      </c>
      <c r="I111" s="189">
        <f>SUM(G111:H111)</f>
        <v>39327730</v>
      </c>
      <c r="J111" s="190">
        <v>0</v>
      </c>
      <c r="K111" s="224">
        <v>47530452</v>
      </c>
      <c r="L111" s="187">
        <v>45001526</v>
      </c>
      <c r="M111" s="187">
        <v>46272198</v>
      </c>
      <c r="N111" s="187">
        <v>32530657</v>
      </c>
      <c r="O111" s="188">
        <v>41338151</v>
      </c>
      <c r="P111" s="187">
        <f>SUM(J111:O111)</f>
        <v>212672984</v>
      </c>
      <c r="Q111" s="191">
        <f>I111+P111</f>
        <v>252000714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162941</v>
      </c>
      <c r="I112" s="189">
        <f>SUM(G112:H112)</f>
        <v>162941</v>
      </c>
      <c r="J112" s="190">
        <v>0</v>
      </c>
      <c r="K112" s="224">
        <v>211788</v>
      </c>
      <c r="L112" s="187">
        <v>722456</v>
      </c>
      <c r="M112" s="187">
        <v>2051752</v>
      </c>
      <c r="N112" s="187">
        <v>3195345</v>
      </c>
      <c r="O112" s="188">
        <v>9433975</v>
      </c>
      <c r="P112" s="187">
        <f>SUM(J112:O112)</f>
        <v>15615316</v>
      </c>
      <c r="Q112" s="191">
        <f>I112+P112</f>
        <v>15778257</v>
      </c>
    </row>
    <row r="113" spans="3:17" ht="18" customHeight="1">
      <c r="C113" s="130"/>
      <c r="D113" s="133"/>
      <c r="E113" s="134" t="s">
        <v>94</v>
      </c>
      <c r="F113" s="135"/>
      <c r="G113" s="187">
        <v>1496885</v>
      </c>
      <c r="H113" s="188">
        <v>2443702</v>
      </c>
      <c r="I113" s="189">
        <f>SUM(G113:H113)</f>
        <v>3940587</v>
      </c>
      <c r="J113" s="190">
        <v>0</v>
      </c>
      <c r="K113" s="224">
        <v>8023363</v>
      </c>
      <c r="L113" s="187">
        <v>8635339</v>
      </c>
      <c r="M113" s="187">
        <v>10869157</v>
      </c>
      <c r="N113" s="187">
        <v>7368551</v>
      </c>
      <c r="O113" s="188">
        <v>13588378</v>
      </c>
      <c r="P113" s="187">
        <f>SUM(J113:O113)</f>
        <v>48484788</v>
      </c>
      <c r="Q113" s="191">
        <f>I113+P113</f>
        <v>52425375</v>
      </c>
    </row>
    <row r="114" spans="3:17" ht="18" customHeight="1">
      <c r="C114" s="130"/>
      <c r="D114" s="133"/>
      <c r="E114" s="134" t="s">
        <v>95</v>
      </c>
      <c r="F114" s="135"/>
      <c r="G114" s="187">
        <v>100542</v>
      </c>
      <c r="H114" s="188">
        <v>159489</v>
      </c>
      <c r="I114" s="189">
        <f>SUM(G114:H114)</f>
        <v>260031</v>
      </c>
      <c r="J114" s="190">
        <v>0</v>
      </c>
      <c r="K114" s="224">
        <v>457881</v>
      </c>
      <c r="L114" s="187">
        <v>389363</v>
      </c>
      <c r="M114" s="187">
        <v>316358</v>
      </c>
      <c r="N114" s="187">
        <v>237737</v>
      </c>
      <c r="O114" s="188">
        <v>194456</v>
      </c>
      <c r="P114" s="187">
        <f>SUM(J114:O114)</f>
        <v>1595795</v>
      </c>
      <c r="Q114" s="191">
        <f>I114+P114</f>
        <v>1855826</v>
      </c>
    </row>
    <row r="115" spans="3:17" ht="18" customHeight="1">
      <c r="C115" s="130"/>
      <c r="D115" s="133"/>
      <c r="E115" s="290" t="s">
        <v>105</v>
      </c>
      <c r="F115" s="291"/>
      <c r="G115" s="187">
        <v>723870</v>
      </c>
      <c r="H115" s="188">
        <v>536850</v>
      </c>
      <c r="I115" s="189">
        <f>SUM(G115:H115)</f>
        <v>1260720</v>
      </c>
      <c r="J115" s="190">
        <v>0</v>
      </c>
      <c r="K115" s="224">
        <v>1989900</v>
      </c>
      <c r="L115" s="187">
        <v>2417490</v>
      </c>
      <c r="M115" s="187">
        <v>2011770</v>
      </c>
      <c r="N115" s="187">
        <v>1572480</v>
      </c>
      <c r="O115" s="188">
        <v>1898280</v>
      </c>
      <c r="P115" s="187">
        <f>SUM(J115:O115)</f>
        <v>9889920</v>
      </c>
      <c r="Q115" s="191">
        <f>I115+P115</f>
        <v>11150640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13734156</v>
      </c>
      <c r="H116" s="188">
        <f t="shared" si="32"/>
        <v>19466490</v>
      </c>
      <c r="I116" s="189">
        <f t="shared" si="32"/>
        <v>33200646</v>
      </c>
      <c r="J116" s="190">
        <f t="shared" si="32"/>
        <v>0</v>
      </c>
      <c r="K116" s="224">
        <f t="shared" si="32"/>
        <v>46654267</v>
      </c>
      <c r="L116" s="187">
        <f t="shared" si="32"/>
        <v>48954494</v>
      </c>
      <c r="M116" s="187">
        <f t="shared" si="32"/>
        <v>43689170</v>
      </c>
      <c r="N116" s="187">
        <f t="shared" si="32"/>
        <v>23293785</v>
      </c>
      <c r="O116" s="188">
        <f t="shared" si="32"/>
        <v>12523856</v>
      </c>
      <c r="P116" s="187">
        <f t="shared" si="32"/>
        <v>175115572</v>
      </c>
      <c r="Q116" s="191">
        <f t="shared" si="32"/>
        <v>208316218</v>
      </c>
    </row>
    <row r="117" spans="3:17" ht="18" customHeight="1">
      <c r="C117" s="130"/>
      <c r="D117" s="133"/>
      <c r="E117" s="137" t="s">
        <v>97</v>
      </c>
      <c r="F117" s="137"/>
      <c r="G117" s="187">
        <v>11367857</v>
      </c>
      <c r="H117" s="188">
        <v>16225469</v>
      </c>
      <c r="I117" s="189">
        <f>SUM(G117:H117)</f>
        <v>27593326</v>
      </c>
      <c r="J117" s="190">
        <v>0</v>
      </c>
      <c r="K117" s="224">
        <v>37992958</v>
      </c>
      <c r="L117" s="187">
        <v>38509814</v>
      </c>
      <c r="M117" s="187">
        <v>34608871</v>
      </c>
      <c r="N117" s="187">
        <v>18204431</v>
      </c>
      <c r="O117" s="188">
        <v>10497177</v>
      </c>
      <c r="P117" s="187">
        <f>SUM(J117:O117)</f>
        <v>139813251</v>
      </c>
      <c r="Q117" s="191">
        <f>I117+P117</f>
        <v>167406577</v>
      </c>
    </row>
    <row r="118" spans="3:17" ht="18" customHeight="1">
      <c r="C118" s="130"/>
      <c r="D118" s="133"/>
      <c r="E118" s="137" t="s">
        <v>98</v>
      </c>
      <c r="F118" s="137"/>
      <c r="G118" s="187">
        <v>2366299</v>
      </c>
      <c r="H118" s="188">
        <v>3241021</v>
      </c>
      <c r="I118" s="189">
        <f>SUM(G118:H118)</f>
        <v>5607320</v>
      </c>
      <c r="J118" s="190">
        <v>0</v>
      </c>
      <c r="K118" s="224">
        <v>8661309</v>
      </c>
      <c r="L118" s="187">
        <v>10444680</v>
      </c>
      <c r="M118" s="187">
        <v>9080299</v>
      </c>
      <c r="N118" s="187">
        <v>5089354</v>
      </c>
      <c r="O118" s="188">
        <v>2026679</v>
      </c>
      <c r="P118" s="187">
        <f>SUM(J118:O118)</f>
        <v>35302321</v>
      </c>
      <c r="Q118" s="191">
        <f>I118+P118</f>
        <v>40909641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180617</v>
      </c>
      <c r="H119" s="188">
        <f t="shared" si="33"/>
        <v>735119</v>
      </c>
      <c r="I119" s="189">
        <f t="shared" si="33"/>
        <v>915736</v>
      </c>
      <c r="J119" s="190">
        <f t="shared" si="33"/>
        <v>0</v>
      </c>
      <c r="K119" s="224">
        <f t="shared" si="33"/>
        <v>5695034</v>
      </c>
      <c r="L119" s="187">
        <f t="shared" si="33"/>
        <v>8996521</v>
      </c>
      <c r="M119" s="187">
        <f t="shared" si="33"/>
        <v>13125322</v>
      </c>
      <c r="N119" s="187">
        <f t="shared" si="33"/>
        <v>11047752</v>
      </c>
      <c r="O119" s="188">
        <f t="shared" si="33"/>
        <v>8467191</v>
      </c>
      <c r="P119" s="187">
        <f t="shared" si="33"/>
        <v>47331820</v>
      </c>
      <c r="Q119" s="191">
        <f t="shared" si="33"/>
        <v>48247556</v>
      </c>
    </row>
    <row r="120" spans="3:17" ht="18" customHeight="1">
      <c r="C120" s="130"/>
      <c r="D120" s="133"/>
      <c r="E120" s="134" t="s">
        <v>99</v>
      </c>
      <c r="F120" s="135"/>
      <c r="G120" s="187">
        <v>140033</v>
      </c>
      <c r="H120" s="188">
        <v>535502</v>
      </c>
      <c r="I120" s="189">
        <f>SUM(G120:H120)</f>
        <v>675535</v>
      </c>
      <c r="J120" s="190">
        <v>0</v>
      </c>
      <c r="K120" s="224">
        <v>5082036</v>
      </c>
      <c r="L120" s="187">
        <v>6948524</v>
      </c>
      <c r="M120" s="187">
        <v>10587110</v>
      </c>
      <c r="N120" s="187">
        <v>8749252</v>
      </c>
      <c r="O120" s="188">
        <v>6178515</v>
      </c>
      <c r="P120" s="187">
        <f>SUM(J120:O120)</f>
        <v>37545437</v>
      </c>
      <c r="Q120" s="191">
        <f>I120+P120</f>
        <v>38220972</v>
      </c>
    </row>
    <row r="121" spans="3:17" ht="18" customHeight="1">
      <c r="C121" s="130"/>
      <c r="D121" s="133"/>
      <c r="E121" s="284" t="s">
        <v>100</v>
      </c>
      <c r="F121" s="286"/>
      <c r="G121" s="187">
        <v>40584</v>
      </c>
      <c r="H121" s="188">
        <v>199617</v>
      </c>
      <c r="I121" s="189">
        <f>SUM(G121:H121)</f>
        <v>240201</v>
      </c>
      <c r="J121" s="190">
        <v>0</v>
      </c>
      <c r="K121" s="224">
        <v>612998</v>
      </c>
      <c r="L121" s="187">
        <v>2047997</v>
      </c>
      <c r="M121" s="187">
        <v>2538212</v>
      </c>
      <c r="N121" s="187">
        <v>2298500</v>
      </c>
      <c r="O121" s="188">
        <v>2288676</v>
      </c>
      <c r="P121" s="187">
        <f>SUM(J121:O121)</f>
        <v>9786383</v>
      </c>
      <c r="Q121" s="191">
        <f>I121+P121</f>
        <v>10026584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6212452</v>
      </c>
      <c r="H123" s="188">
        <f t="shared" si="34"/>
        <v>3529655</v>
      </c>
      <c r="I123" s="189">
        <f t="shared" si="34"/>
        <v>9742107</v>
      </c>
      <c r="J123" s="190">
        <f t="shared" si="34"/>
        <v>0</v>
      </c>
      <c r="K123" s="188">
        <f t="shared" si="34"/>
        <v>8094463</v>
      </c>
      <c r="L123" s="187">
        <f t="shared" si="34"/>
        <v>12247073</v>
      </c>
      <c r="M123" s="187">
        <f t="shared" si="34"/>
        <v>13451905</v>
      </c>
      <c r="N123" s="187">
        <f t="shared" si="34"/>
        <v>8908800</v>
      </c>
      <c r="O123" s="188">
        <f t="shared" si="34"/>
        <v>9106825</v>
      </c>
      <c r="P123" s="187">
        <f t="shared" si="34"/>
        <v>51809066</v>
      </c>
      <c r="Q123" s="191">
        <f t="shared" si="34"/>
        <v>61551173</v>
      </c>
    </row>
    <row r="124" spans="3:17" ht="18" customHeight="1">
      <c r="C124" s="130"/>
      <c r="D124" s="133"/>
      <c r="E124" s="139" t="s">
        <v>102</v>
      </c>
      <c r="F124" s="135"/>
      <c r="G124" s="187">
        <v>2225439</v>
      </c>
      <c r="H124" s="188">
        <v>2358081</v>
      </c>
      <c r="I124" s="189">
        <f>SUM(G124:H124)</f>
        <v>4583520</v>
      </c>
      <c r="J124" s="190">
        <v>0</v>
      </c>
      <c r="K124" s="188">
        <v>5653026</v>
      </c>
      <c r="L124" s="187">
        <v>10136763</v>
      </c>
      <c r="M124" s="187">
        <v>11366568</v>
      </c>
      <c r="N124" s="187">
        <v>7379343</v>
      </c>
      <c r="O124" s="188">
        <v>8817426</v>
      </c>
      <c r="P124" s="187">
        <f>SUM(J124:O124)</f>
        <v>43353126</v>
      </c>
      <c r="Q124" s="191">
        <f>I124+P124</f>
        <v>47936646</v>
      </c>
    </row>
    <row r="125" spans="3:17" ht="18" customHeight="1">
      <c r="C125" s="130"/>
      <c r="D125" s="140"/>
      <c r="E125" s="137" t="s">
        <v>74</v>
      </c>
      <c r="F125" s="141"/>
      <c r="G125" s="187">
        <v>698120</v>
      </c>
      <c r="H125" s="188">
        <v>329767</v>
      </c>
      <c r="I125" s="189">
        <f>SUM(G125:H125)</f>
        <v>1027887</v>
      </c>
      <c r="J125" s="190">
        <v>0</v>
      </c>
      <c r="K125" s="188">
        <v>540350</v>
      </c>
      <c r="L125" s="187">
        <v>950341</v>
      </c>
      <c r="M125" s="187">
        <v>515797</v>
      </c>
      <c r="N125" s="187">
        <v>664994</v>
      </c>
      <c r="O125" s="188">
        <v>289399</v>
      </c>
      <c r="P125" s="187">
        <f>SUM(J125:O125)</f>
        <v>2960881</v>
      </c>
      <c r="Q125" s="191">
        <f>I125+P125</f>
        <v>3988768</v>
      </c>
    </row>
    <row r="126" spans="3:17" ht="18" customHeight="1">
      <c r="C126" s="130"/>
      <c r="D126" s="142"/>
      <c r="E126" s="134" t="s">
        <v>75</v>
      </c>
      <c r="F126" s="143"/>
      <c r="G126" s="187">
        <v>3288893</v>
      </c>
      <c r="H126" s="188">
        <v>841807</v>
      </c>
      <c r="I126" s="189">
        <f>SUM(G126:H126)</f>
        <v>4130700</v>
      </c>
      <c r="J126" s="190">
        <v>0</v>
      </c>
      <c r="K126" s="188">
        <v>1901087</v>
      </c>
      <c r="L126" s="187">
        <v>1159969</v>
      </c>
      <c r="M126" s="187">
        <v>1569540</v>
      </c>
      <c r="N126" s="187">
        <v>864463</v>
      </c>
      <c r="O126" s="188">
        <v>0</v>
      </c>
      <c r="P126" s="187">
        <f>SUM(J126:O126)</f>
        <v>5495059</v>
      </c>
      <c r="Q126" s="191">
        <f>I126+P126</f>
        <v>9625759</v>
      </c>
    </row>
    <row r="127" spans="3:17" ht="18" customHeight="1">
      <c r="C127" s="130"/>
      <c r="D127" s="133" t="s">
        <v>76</v>
      </c>
      <c r="E127" s="144"/>
      <c r="F127" s="144"/>
      <c r="G127" s="187">
        <v>4191146</v>
      </c>
      <c r="H127" s="188">
        <v>4812989</v>
      </c>
      <c r="I127" s="189">
        <f>SUM(G127:H127)</f>
        <v>9004135</v>
      </c>
      <c r="J127" s="190">
        <v>0</v>
      </c>
      <c r="K127" s="188">
        <v>15976733</v>
      </c>
      <c r="L127" s="187">
        <v>15184382</v>
      </c>
      <c r="M127" s="187">
        <v>14031126</v>
      </c>
      <c r="N127" s="187">
        <v>11763780</v>
      </c>
      <c r="O127" s="188">
        <v>10494348</v>
      </c>
      <c r="P127" s="187">
        <f>SUM(J127:O127)</f>
        <v>67450369</v>
      </c>
      <c r="Q127" s="191">
        <f>I127+P127</f>
        <v>76454504</v>
      </c>
    </row>
    <row r="128" spans="3:17" ht="18" customHeight="1">
      <c r="C128" s="145"/>
      <c r="D128" s="146" t="s">
        <v>103</v>
      </c>
      <c r="E128" s="147"/>
      <c r="F128" s="147"/>
      <c r="G128" s="192">
        <v>8265928</v>
      </c>
      <c r="H128" s="193">
        <v>3980830</v>
      </c>
      <c r="I128" s="194">
        <f>SUM(G128:H128)</f>
        <v>12246758</v>
      </c>
      <c r="J128" s="195">
        <v>0</v>
      </c>
      <c r="K128" s="193">
        <v>18050590</v>
      </c>
      <c r="L128" s="192">
        <v>13315925</v>
      </c>
      <c r="M128" s="192">
        <v>12950548</v>
      </c>
      <c r="N128" s="192">
        <v>6336928</v>
      </c>
      <c r="O128" s="193">
        <v>6020390</v>
      </c>
      <c r="P128" s="194">
        <f>SUM(J128:O128)</f>
        <v>56674381</v>
      </c>
      <c r="Q128" s="196">
        <f>I128+P128</f>
        <v>68921139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195651</v>
      </c>
      <c r="H129" s="183">
        <f t="shared" si="35"/>
        <v>1457431</v>
      </c>
      <c r="I129" s="184">
        <f t="shared" si="35"/>
        <v>1653082</v>
      </c>
      <c r="J129" s="185">
        <f t="shared" si="35"/>
        <v>0</v>
      </c>
      <c r="K129" s="223">
        <f t="shared" si="35"/>
        <v>26204535</v>
      </c>
      <c r="L129" s="182">
        <f t="shared" si="35"/>
        <v>22975655</v>
      </c>
      <c r="M129" s="182">
        <f t="shared" si="35"/>
        <v>22292502</v>
      </c>
      <c r="N129" s="182">
        <f t="shared" si="35"/>
        <v>19697826</v>
      </c>
      <c r="O129" s="183">
        <f t="shared" si="35"/>
        <v>9920130</v>
      </c>
      <c r="P129" s="182">
        <f t="shared" si="35"/>
        <v>101090648</v>
      </c>
      <c r="Q129" s="186">
        <f t="shared" si="35"/>
        <v>102743730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64890</v>
      </c>
      <c r="H131" s="188">
        <v>0</v>
      </c>
      <c r="I131" s="189">
        <f>SUM(G131:H131)</f>
        <v>64890</v>
      </c>
      <c r="J131" s="190">
        <v>0</v>
      </c>
      <c r="K131" s="224">
        <v>1579673</v>
      </c>
      <c r="L131" s="187">
        <v>1368387</v>
      </c>
      <c r="M131" s="187">
        <v>2338030</v>
      </c>
      <c r="N131" s="187">
        <v>3604057</v>
      </c>
      <c r="O131" s="188">
        <v>2511429</v>
      </c>
      <c r="P131" s="187">
        <f t="shared" si="36"/>
        <v>11401576</v>
      </c>
      <c r="Q131" s="191">
        <f t="shared" si="37"/>
        <v>11466466</v>
      </c>
    </row>
    <row r="132" spans="3:17" ht="18" customHeight="1">
      <c r="C132" s="130"/>
      <c r="D132" s="284" t="s">
        <v>80</v>
      </c>
      <c r="E132" s="285"/>
      <c r="F132" s="286"/>
      <c r="G132" s="187">
        <v>130761</v>
      </c>
      <c r="H132" s="188">
        <v>228816</v>
      </c>
      <c r="I132" s="189">
        <f>SUM(G132:H132)</f>
        <v>359577</v>
      </c>
      <c r="J132" s="190">
        <v>0</v>
      </c>
      <c r="K132" s="224">
        <v>1514793</v>
      </c>
      <c r="L132" s="187">
        <v>2104926</v>
      </c>
      <c r="M132" s="187">
        <v>2617836</v>
      </c>
      <c r="N132" s="187">
        <v>976780</v>
      </c>
      <c r="O132" s="188">
        <v>663696</v>
      </c>
      <c r="P132" s="187">
        <f t="shared" si="36"/>
        <v>7878031</v>
      </c>
      <c r="Q132" s="191">
        <f t="shared" si="37"/>
        <v>8237608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1228615</v>
      </c>
      <c r="I133" s="189">
        <f>SUM(G133:H133)</f>
        <v>1228615</v>
      </c>
      <c r="J133" s="200"/>
      <c r="K133" s="224">
        <v>23110069</v>
      </c>
      <c r="L133" s="187">
        <v>19502342</v>
      </c>
      <c r="M133" s="187">
        <v>17336636</v>
      </c>
      <c r="N133" s="187">
        <v>15116989</v>
      </c>
      <c r="O133" s="188">
        <v>6745005</v>
      </c>
      <c r="P133" s="187">
        <f t="shared" si="36"/>
        <v>81811041</v>
      </c>
      <c r="Q133" s="191">
        <f t="shared" si="37"/>
        <v>83039656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220473</v>
      </c>
      <c r="I136" s="184">
        <f>SUM(I137:I139)</f>
        <v>220473</v>
      </c>
      <c r="J136" s="203"/>
      <c r="K136" s="223">
        <f aca="true" t="shared" si="38" ref="K136:Q136">SUM(K137:K139)</f>
        <v>49143887</v>
      </c>
      <c r="L136" s="182">
        <f t="shared" si="38"/>
        <v>91113846</v>
      </c>
      <c r="M136" s="182">
        <f t="shared" si="38"/>
        <v>132891723</v>
      </c>
      <c r="N136" s="182">
        <f t="shared" si="38"/>
        <v>144299891</v>
      </c>
      <c r="O136" s="183">
        <f t="shared" si="38"/>
        <v>207956143</v>
      </c>
      <c r="P136" s="182">
        <f t="shared" si="38"/>
        <v>625405490</v>
      </c>
      <c r="Q136" s="186">
        <f t="shared" si="38"/>
        <v>625625963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220473</v>
      </c>
      <c r="I137" s="189">
        <f>SUM(G137:H137)</f>
        <v>220473</v>
      </c>
      <c r="J137" s="200"/>
      <c r="K137" s="224">
        <v>14539155</v>
      </c>
      <c r="L137" s="187">
        <v>37414982</v>
      </c>
      <c r="M137" s="187">
        <v>65394436</v>
      </c>
      <c r="N137" s="187">
        <v>75532225</v>
      </c>
      <c r="O137" s="188">
        <v>93702315</v>
      </c>
      <c r="P137" s="187">
        <f>SUM(J137:O137)</f>
        <v>286583113</v>
      </c>
      <c r="Q137" s="191">
        <f>I137+P137</f>
        <v>286803586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33711747</v>
      </c>
      <c r="L138" s="187">
        <v>51967879</v>
      </c>
      <c r="M138" s="187">
        <v>60979346</v>
      </c>
      <c r="N138" s="187">
        <v>48482844</v>
      </c>
      <c r="O138" s="188">
        <v>44103833</v>
      </c>
      <c r="P138" s="187">
        <f>SUM(J138:O138)</f>
        <v>239245649</v>
      </c>
      <c r="Q138" s="191">
        <f>I138+P138</f>
        <v>239245649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892985</v>
      </c>
      <c r="L139" s="209">
        <v>1730985</v>
      </c>
      <c r="M139" s="209">
        <v>6517941</v>
      </c>
      <c r="N139" s="209">
        <v>20284822</v>
      </c>
      <c r="O139" s="208">
        <v>70149995</v>
      </c>
      <c r="P139" s="209">
        <f>SUM(J139:O139)</f>
        <v>99576728</v>
      </c>
      <c r="Q139" s="210">
        <f>I139+P139</f>
        <v>99576728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59834970</v>
      </c>
      <c r="H140" s="212">
        <f t="shared" si="39"/>
        <v>52099976</v>
      </c>
      <c r="I140" s="213">
        <f t="shared" si="39"/>
        <v>111934946</v>
      </c>
      <c r="J140" s="214">
        <f t="shared" si="39"/>
        <v>0</v>
      </c>
      <c r="K140" s="227">
        <f t="shared" si="39"/>
        <v>228032893</v>
      </c>
      <c r="L140" s="211">
        <f t="shared" si="39"/>
        <v>269954070</v>
      </c>
      <c r="M140" s="211">
        <f t="shared" si="39"/>
        <v>313953531</v>
      </c>
      <c r="N140" s="211">
        <f t="shared" si="39"/>
        <v>270253532</v>
      </c>
      <c r="O140" s="212">
        <f t="shared" si="39"/>
        <v>330942123</v>
      </c>
      <c r="P140" s="211">
        <f t="shared" si="39"/>
        <v>1413136149</v>
      </c>
      <c r="Q140" s="215">
        <f t="shared" si="39"/>
        <v>1525071095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27" sqref="F27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平成２１年２月月報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8</v>
      </c>
      <c r="I11" s="184">
        <f t="shared" si="0"/>
        <v>10</v>
      </c>
      <c r="J11" s="185">
        <f t="shared" si="0"/>
        <v>0</v>
      </c>
      <c r="K11" s="228">
        <f t="shared" si="0"/>
        <v>202</v>
      </c>
      <c r="L11" s="221">
        <f t="shared" si="0"/>
        <v>331</v>
      </c>
      <c r="M11" s="221">
        <f t="shared" si="0"/>
        <v>456</v>
      </c>
      <c r="N11" s="221">
        <f t="shared" si="0"/>
        <v>407</v>
      </c>
      <c r="O11" s="221">
        <f t="shared" si="0"/>
        <v>464</v>
      </c>
      <c r="P11" s="184">
        <f t="shared" si="0"/>
        <v>1860</v>
      </c>
      <c r="Q11" s="186">
        <f t="shared" si="0"/>
        <v>1870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53</v>
      </c>
      <c r="L12" s="221">
        <v>128</v>
      </c>
      <c r="M12" s="221">
        <v>225</v>
      </c>
      <c r="N12" s="221">
        <v>229</v>
      </c>
      <c r="O12" s="221">
        <v>234</v>
      </c>
      <c r="P12" s="219">
        <f aca="true" t="shared" si="2" ref="P12:P18">SUM(J12:O12)</f>
        <v>869</v>
      </c>
      <c r="Q12" s="222">
        <f aca="true" t="shared" si="3" ref="Q12:Q18">I12+P12</f>
        <v>869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90</v>
      </c>
      <c r="L13" s="221">
        <v>128</v>
      </c>
      <c r="M13" s="221">
        <v>136</v>
      </c>
      <c r="N13" s="221">
        <v>98</v>
      </c>
      <c r="O13" s="221">
        <v>79</v>
      </c>
      <c r="P13" s="219">
        <f t="shared" si="2"/>
        <v>531</v>
      </c>
      <c r="Q13" s="222">
        <f t="shared" si="3"/>
        <v>531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6</v>
      </c>
      <c r="M14" s="221">
        <v>11</v>
      </c>
      <c r="N14" s="221">
        <v>30</v>
      </c>
      <c r="O14" s="221">
        <v>115</v>
      </c>
      <c r="P14" s="219">
        <f t="shared" si="2"/>
        <v>165</v>
      </c>
      <c r="Q14" s="222">
        <f t="shared" si="3"/>
        <v>165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7</v>
      </c>
      <c r="I16" s="219">
        <f t="shared" si="1"/>
        <v>9</v>
      </c>
      <c r="J16" s="220">
        <v>0</v>
      </c>
      <c r="K16" s="229">
        <v>54</v>
      </c>
      <c r="L16" s="221">
        <v>58</v>
      </c>
      <c r="M16" s="221">
        <v>72</v>
      </c>
      <c r="N16" s="221">
        <v>42</v>
      </c>
      <c r="O16" s="221">
        <v>28</v>
      </c>
      <c r="P16" s="219">
        <f t="shared" si="2"/>
        <v>254</v>
      </c>
      <c r="Q16" s="222">
        <f t="shared" si="3"/>
        <v>263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1</v>
      </c>
      <c r="I17" s="231">
        <f t="shared" si="1"/>
        <v>1</v>
      </c>
      <c r="J17" s="232">
        <v>0</v>
      </c>
      <c r="K17" s="233">
        <v>2</v>
      </c>
      <c r="L17" s="230">
        <v>11</v>
      </c>
      <c r="M17" s="230">
        <v>12</v>
      </c>
      <c r="N17" s="230">
        <v>8</v>
      </c>
      <c r="O17" s="230">
        <v>8</v>
      </c>
      <c r="P17" s="231">
        <f t="shared" si="2"/>
        <v>41</v>
      </c>
      <c r="Q17" s="234">
        <f t="shared" si="3"/>
        <v>42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5</v>
      </c>
      <c r="I19" s="189">
        <f t="shared" si="4"/>
        <v>7</v>
      </c>
      <c r="J19" s="190">
        <f t="shared" si="4"/>
        <v>0</v>
      </c>
      <c r="K19" s="228">
        <f t="shared" si="4"/>
        <v>92</v>
      </c>
      <c r="L19" s="187">
        <f t="shared" si="4"/>
        <v>125</v>
      </c>
      <c r="M19" s="187">
        <f t="shared" si="4"/>
        <v>214</v>
      </c>
      <c r="N19" s="187">
        <f t="shared" si="4"/>
        <v>132</v>
      </c>
      <c r="O19" s="187">
        <f t="shared" si="4"/>
        <v>114</v>
      </c>
      <c r="P19" s="189">
        <f t="shared" si="4"/>
        <v>677</v>
      </c>
      <c r="Q19" s="191">
        <f t="shared" si="4"/>
        <v>684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28</v>
      </c>
      <c r="L20" s="221">
        <v>57</v>
      </c>
      <c r="M20" s="221">
        <v>116</v>
      </c>
      <c r="N20" s="221">
        <v>86</v>
      </c>
      <c r="O20" s="221">
        <v>66</v>
      </c>
      <c r="P20" s="219">
        <f aca="true" t="shared" si="6" ref="P20:P26">SUM(J20:O20)</f>
        <v>353</v>
      </c>
      <c r="Q20" s="222">
        <f aca="true" t="shared" si="7" ref="Q20:Q26">I20+P20</f>
        <v>353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23</v>
      </c>
      <c r="L21" s="221">
        <v>23</v>
      </c>
      <c r="M21" s="221">
        <v>31</v>
      </c>
      <c r="N21" s="221">
        <v>15</v>
      </c>
      <c r="O21" s="221">
        <v>12</v>
      </c>
      <c r="P21" s="219">
        <f t="shared" si="6"/>
        <v>104</v>
      </c>
      <c r="Q21" s="222">
        <f t="shared" si="7"/>
        <v>104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0</v>
      </c>
      <c r="M22" s="221">
        <v>5</v>
      </c>
      <c r="N22" s="221">
        <v>7</v>
      </c>
      <c r="O22" s="221">
        <v>17</v>
      </c>
      <c r="P22" s="219">
        <f t="shared" si="6"/>
        <v>31</v>
      </c>
      <c r="Q22" s="222">
        <f t="shared" si="7"/>
        <v>31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4</v>
      </c>
      <c r="I24" s="219">
        <f t="shared" si="5"/>
        <v>6</v>
      </c>
      <c r="J24" s="220">
        <v>0</v>
      </c>
      <c r="K24" s="229">
        <v>39</v>
      </c>
      <c r="L24" s="221">
        <v>43</v>
      </c>
      <c r="M24" s="221">
        <v>58</v>
      </c>
      <c r="N24" s="221">
        <v>23</v>
      </c>
      <c r="O24" s="221">
        <v>17</v>
      </c>
      <c r="P24" s="219">
        <f t="shared" si="6"/>
        <v>180</v>
      </c>
      <c r="Q24" s="222">
        <f t="shared" si="7"/>
        <v>186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1</v>
      </c>
      <c r="I25" s="231">
        <f t="shared" si="5"/>
        <v>1</v>
      </c>
      <c r="J25" s="232">
        <v>0</v>
      </c>
      <c r="K25" s="233">
        <v>0</v>
      </c>
      <c r="L25" s="230">
        <v>2</v>
      </c>
      <c r="M25" s="230">
        <v>4</v>
      </c>
      <c r="N25" s="230">
        <v>1</v>
      </c>
      <c r="O25" s="230">
        <v>2</v>
      </c>
      <c r="P25" s="231">
        <f t="shared" si="6"/>
        <v>9</v>
      </c>
      <c r="Q25" s="234">
        <f t="shared" si="7"/>
        <v>10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3730</v>
      </c>
      <c r="H28" s="221">
        <f t="shared" si="8"/>
        <v>37850</v>
      </c>
      <c r="I28" s="184">
        <f t="shared" si="8"/>
        <v>41580</v>
      </c>
      <c r="J28" s="185">
        <f t="shared" si="8"/>
        <v>0</v>
      </c>
      <c r="K28" s="228">
        <f t="shared" si="8"/>
        <v>4483050</v>
      </c>
      <c r="L28" s="221">
        <f t="shared" si="8"/>
        <v>7629290</v>
      </c>
      <c r="M28" s="221">
        <f t="shared" si="8"/>
        <v>10977960</v>
      </c>
      <c r="N28" s="221">
        <f t="shared" si="8"/>
        <v>10514090</v>
      </c>
      <c r="O28" s="221">
        <f t="shared" si="8"/>
        <v>12223820</v>
      </c>
      <c r="P28" s="184">
        <f t="shared" si="8"/>
        <v>45828210</v>
      </c>
      <c r="Q28" s="186">
        <f>SUM(Q29:Q35)</f>
        <v>45869790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1541390</v>
      </c>
      <c r="L29" s="221">
        <v>3603990</v>
      </c>
      <c r="M29" s="221">
        <v>6272370</v>
      </c>
      <c r="N29" s="221">
        <v>6508300</v>
      </c>
      <c r="O29" s="221">
        <v>6719220</v>
      </c>
      <c r="P29" s="219">
        <f aca="true" t="shared" si="10" ref="P29:P35">SUM(J29:O29)</f>
        <v>24645270</v>
      </c>
      <c r="Q29" s="222">
        <f aca="true" t="shared" si="11" ref="Q29:Q35">I29+P29</f>
        <v>24645270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2538600</v>
      </c>
      <c r="L30" s="221">
        <v>3379000</v>
      </c>
      <c r="M30" s="221">
        <v>3731520</v>
      </c>
      <c r="N30" s="221">
        <v>2750200</v>
      </c>
      <c r="O30" s="221">
        <v>2136330</v>
      </c>
      <c r="P30" s="219">
        <f t="shared" si="10"/>
        <v>14535650</v>
      </c>
      <c r="Q30" s="222">
        <f t="shared" si="11"/>
        <v>14535650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92070</v>
      </c>
      <c r="L31" s="221">
        <v>174100</v>
      </c>
      <c r="M31" s="221">
        <v>312830</v>
      </c>
      <c r="N31" s="221">
        <v>785220</v>
      </c>
      <c r="O31" s="221">
        <v>3088230</v>
      </c>
      <c r="P31" s="219">
        <f t="shared" si="10"/>
        <v>4452450</v>
      </c>
      <c r="Q31" s="222">
        <f>I31+P31</f>
        <v>4452450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3730</v>
      </c>
      <c r="H33" s="221">
        <v>34880</v>
      </c>
      <c r="I33" s="219">
        <f t="shared" si="9"/>
        <v>38610</v>
      </c>
      <c r="J33" s="220">
        <v>0</v>
      </c>
      <c r="K33" s="229">
        <v>296480</v>
      </c>
      <c r="L33" s="221">
        <v>400150</v>
      </c>
      <c r="M33" s="221">
        <v>592560</v>
      </c>
      <c r="N33" s="221">
        <v>419790</v>
      </c>
      <c r="O33" s="221">
        <v>226600</v>
      </c>
      <c r="P33" s="219">
        <f t="shared" si="10"/>
        <v>1935580</v>
      </c>
      <c r="Q33" s="222">
        <f t="shared" si="11"/>
        <v>1974190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2970</v>
      </c>
      <c r="I34" s="231">
        <f t="shared" si="9"/>
        <v>2970</v>
      </c>
      <c r="J34" s="232">
        <v>0</v>
      </c>
      <c r="K34" s="233">
        <v>14510</v>
      </c>
      <c r="L34" s="230">
        <v>72050</v>
      </c>
      <c r="M34" s="230">
        <v>68680</v>
      </c>
      <c r="N34" s="230">
        <v>50580</v>
      </c>
      <c r="O34" s="230">
        <v>53440</v>
      </c>
      <c r="P34" s="231">
        <f t="shared" si="10"/>
        <v>259260</v>
      </c>
      <c r="Q34" s="234">
        <f t="shared" si="11"/>
        <v>262230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2850</v>
      </c>
      <c r="H36" s="187">
        <f t="shared" si="12"/>
        <v>13670</v>
      </c>
      <c r="I36" s="189">
        <f t="shared" si="12"/>
        <v>16520</v>
      </c>
      <c r="J36" s="190">
        <f t="shared" si="12"/>
        <v>0</v>
      </c>
      <c r="K36" s="228">
        <f t="shared" si="12"/>
        <v>1268500</v>
      </c>
      <c r="L36" s="187">
        <f t="shared" si="12"/>
        <v>2114380</v>
      </c>
      <c r="M36" s="187">
        <f t="shared" si="12"/>
        <v>3866960</v>
      </c>
      <c r="N36" s="187">
        <f t="shared" si="12"/>
        <v>2425220</v>
      </c>
      <c r="O36" s="187">
        <f t="shared" si="12"/>
        <v>1894790</v>
      </c>
      <c r="P36" s="189">
        <f t="shared" si="12"/>
        <v>11569850</v>
      </c>
      <c r="Q36" s="191">
        <f>SUM(Q37:Q43)</f>
        <v>11586370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651930</v>
      </c>
      <c r="L37" s="221">
        <v>1319370</v>
      </c>
      <c r="M37" s="221">
        <v>2797180</v>
      </c>
      <c r="N37" s="221">
        <v>1930370</v>
      </c>
      <c r="O37" s="221">
        <v>1201630</v>
      </c>
      <c r="P37" s="219">
        <f aca="true" t="shared" si="14" ref="P37:P43">SUM(J37:O37)</f>
        <v>7900480</v>
      </c>
      <c r="Q37" s="222">
        <f aca="true" t="shared" si="15" ref="Q37:Q43">I37+P37</f>
        <v>7900480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376380</v>
      </c>
      <c r="L38" s="221">
        <v>567230</v>
      </c>
      <c r="M38" s="221">
        <v>586990</v>
      </c>
      <c r="N38" s="221">
        <v>188710</v>
      </c>
      <c r="O38" s="221">
        <v>257670</v>
      </c>
      <c r="P38" s="219">
        <f t="shared" si="14"/>
        <v>1976980</v>
      </c>
      <c r="Q38" s="222">
        <f t="shared" si="15"/>
        <v>1976980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0</v>
      </c>
      <c r="M39" s="221">
        <v>53480</v>
      </c>
      <c r="N39" s="221">
        <v>145330</v>
      </c>
      <c r="O39" s="221">
        <v>314730</v>
      </c>
      <c r="P39" s="219">
        <f t="shared" si="14"/>
        <v>584840</v>
      </c>
      <c r="Q39" s="222">
        <f>I39+P39</f>
        <v>584840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2850</v>
      </c>
      <c r="H41" s="221">
        <v>10220</v>
      </c>
      <c r="I41" s="219">
        <f t="shared" si="13"/>
        <v>13070</v>
      </c>
      <c r="J41" s="220">
        <v>0</v>
      </c>
      <c r="K41" s="229">
        <v>168890</v>
      </c>
      <c r="L41" s="221">
        <v>218580</v>
      </c>
      <c r="M41" s="221">
        <v>411780</v>
      </c>
      <c r="N41" s="221">
        <v>159490</v>
      </c>
      <c r="O41" s="221">
        <v>109770</v>
      </c>
      <c r="P41" s="219">
        <f t="shared" si="14"/>
        <v>1068510</v>
      </c>
      <c r="Q41" s="222">
        <f t="shared" si="15"/>
        <v>1081580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3450</v>
      </c>
      <c r="I42" s="219">
        <f t="shared" si="13"/>
        <v>3450</v>
      </c>
      <c r="J42" s="220">
        <v>0</v>
      </c>
      <c r="K42" s="229">
        <v>0</v>
      </c>
      <c r="L42" s="221">
        <v>9200</v>
      </c>
      <c r="M42" s="221">
        <v>17530</v>
      </c>
      <c r="N42" s="221">
        <v>1320</v>
      </c>
      <c r="O42" s="221">
        <v>10990</v>
      </c>
      <c r="P42" s="219">
        <f t="shared" si="14"/>
        <v>39040</v>
      </c>
      <c r="Q42" s="222">
        <f t="shared" si="15"/>
        <v>42490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6580</v>
      </c>
      <c r="H44" s="211">
        <f t="shared" si="16"/>
        <v>51520</v>
      </c>
      <c r="I44" s="213">
        <f t="shared" si="16"/>
        <v>58100</v>
      </c>
      <c r="J44" s="214">
        <f t="shared" si="16"/>
        <v>0</v>
      </c>
      <c r="K44" s="243">
        <f t="shared" si="16"/>
        <v>5751550</v>
      </c>
      <c r="L44" s="211">
        <f t="shared" si="16"/>
        <v>9743670</v>
      </c>
      <c r="M44" s="211">
        <f t="shared" si="16"/>
        <v>14844920</v>
      </c>
      <c r="N44" s="211">
        <f t="shared" si="16"/>
        <v>12939310</v>
      </c>
      <c r="O44" s="211">
        <f>O28+O36</f>
        <v>14118610</v>
      </c>
      <c r="P44" s="213">
        <f t="shared" si="16"/>
        <v>57398060</v>
      </c>
      <c r="Q44" s="215">
        <f>Q28+Q36</f>
        <v>57456160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G25" sqref="G25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平成２１年２月月報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181</v>
      </c>
      <c r="H14" s="254">
        <v>299</v>
      </c>
      <c r="I14" s="312">
        <f>SUM(G14:H14)</f>
        <v>480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1102489</v>
      </c>
      <c r="H15" s="255">
        <v>2625972</v>
      </c>
      <c r="I15" s="314">
        <f>SUM(G15:H15)</f>
        <v>3728461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57</v>
      </c>
      <c r="H19" s="254">
        <v>378</v>
      </c>
      <c r="I19" s="312">
        <f>SUM(G19:H19)</f>
        <v>435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506991</v>
      </c>
      <c r="H20" s="255">
        <v>2240491</v>
      </c>
      <c r="I20" s="314">
        <f>SUM(G20:H20)</f>
        <v>2747482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71</v>
      </c>
      <c r="H24" s="254">
        <v>1913</v>
      </c>
      <c r="I24" s="312">
        <f>SUM(G24:H24)</f>
        <v>1984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699431</v>
      </c>
      <c r="H25" s="256">
        <v>22418018</v>
      </c>
      <c r="I25" s="314">
        <f>SUM(G25:H25)</f>
        <v>23117449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8</v>
      </c>
      <c r="H29" s="254">
        <v>29</v>
      </c>
      <c r="I29" s="312">
        <f>SUM(G29:H29)</f>
        <v>37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156142</v>
      </c>
      <c r="H30" s="255">
        <v>342090</v>
      </c>
      <c r="I30" s="314">
        <f>SUM(G30:H30)</f>
        <v>498232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317</v>
      </c>
      <c r="H34" s="254">
        <f>H14+H19+H24+H29</f>
        <v>2619</v>
      </c>
      <c r="I34" s="312">
        <f>SUM(G34:H34)</f>
        <v>2936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2465053</v>
      </c>
      <c r="H35" s="255">
        <f>H15+H20+H25+H30</f>
        <v>27626571</v>
      </c>
      <c r="I35" s="314">
        <f>SUM(G35:H35)</f>
        <v>30091624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0</v>
      </c>
      <c r="H40" s="254">
        <v>0</v>
      </c>
      <c r="I40" s="312">
        <f>SUM(G40:H40)</f>
        <v>0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0</v>
      </c>
      <c r="H41" s="255">
        <v>0</v>
      </c>
      <c r="I41" s="314">
        <f>SUM(G41:H41)</f>
        <v>0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2009-04-13T13:13:11Z</cp:lastPrinted>
  <dcterms:created xsi:type="dcterms:W3CDTF">2006-12-27T00:16:47Z</dcterms:created>
  <dcterms:modified xsi:type="dcterms:W3CDTF">2009-04-13T13:19:26Z</dcterms:modified>
  <cp:category/>
  <cp:version/>
  <cp:contentType/>
  <cp:contentStatus/>
</cp:coreProperties>
</file>