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<sst xmlns="http://schemas.openxmlformats.org/spreadsheetml/2006/main" count="360" uniqueCount="134">
  <si>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</si>
  <si>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</si>
  <si>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</si>
  <si>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</si>
  <si>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</si>
  <si>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</si>
  <si>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</si>
  <si>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</si>
  <si>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</si>
  <si>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</si>
  <si>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</si>
  <si>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</si>
  <si>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</si>
  <si>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</si>
  <si>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</si>
  <si>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</si>
  <si>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</si>
  <si>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</si>
  <si>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</si>
  <si>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</si>
  <si>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</si>
  <si>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</si>
  <si>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</si>
  <si>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</si>
  <si>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</si>
  <si>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</si>
  <si>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</si>
  <si>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</si>
  <si>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</si>
  <si>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</si>
  <si>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</si>
  <si>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</si>
  <si>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</si>
  <si>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</si>
  <si>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</si>
  <si>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</si>
  <si>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</si>
  <si>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</si>
  <si>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</si>
  <si>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</si>
  <si>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</si>
  <si>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</si>
  <si>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</si>
  <si>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</si>
  <si>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</si>
  <si>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</si>
  <si>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</si>
  <si>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</si>
  <si>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</si>
  <si>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</si>
  <si>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</si>
  <si>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</si>
  <si>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</si>
  <si>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</si>
  <si>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</si>
  <si>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</si>
  <si>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</si>
  <si>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</si>
  <si>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</si>
  <si>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</si>
  <si>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</si>
  <si>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</si>
  <si>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</si>
  <si>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</si>
  <si>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</si>
  <si>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</si>
  <si>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</si>
  <si>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</si>
  <si>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</si>
  <si>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</si>
  <si>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</si>
  <si>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</si>
  <si>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</si>
  <si>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</si>
  <si>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</si>
  <si>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</si>
  <si>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</si>
  <si>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</si>
  <si>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</si>
  <si>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</si>
  <si>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</si>
  <si>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</si>
  <si>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</si>
  <si>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</si>
  <si>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</si>
  <si>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</si>
  <si>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</si>
  <si>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</si>
  <si>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</si>
  <si>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</si>
  <si>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</si>
  <si>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</si>
  <si>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</si>
  <si>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</si>
  <si>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</si>
  <si>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</si>
  <si>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</si>
  <si>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</si>
  <si>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</si>
  <si>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</si>
  <si>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</si>
  <si>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</si>
  <si>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</si>
  <si>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</si>
  <si>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</si>
  <si>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</si>
  <si>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</si>
  <si>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</si>
  <si>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</si>
  <si>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</si>
  <si>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</si>
  <si>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</si>
  <si>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</si>
  <si>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</si>
  <si>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</si>
  <si>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</si>
  <si>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</si>
  <si>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</si>
  <si>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</si>
  <si>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</si>
  <si>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</si>
  <si>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</si>
  <si>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</si>
  <si>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</si>
  <si>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</si>
  <si>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</si>
  <si>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</si>
  <si>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</si>
  <si>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</si>
  <si>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</si>
  <si>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</si>
  <si>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</si>
  <si>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</si>
  <si>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平成２０年６月月報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</si>
</sst>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47913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47962</v>
      </c>
      <c r="T14" s="262"/>
    </row>
    <row r="15" spans="3:20" ht="21.75" customHeight="1">
      <c r="C15" s="73" t="s">
        <v>18</v>
      </c>
      <c r="D15" s="261">
        <v>37567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37700</v>
      </c>
      <c r="T15" s="262"/>
    </row>
    <row r="16" spans="3:20" ht="21.75" customHeight="1">
      <c r="C16" s="75" t="s">
        <v>19</v>
      </c>
      <c r="D16" s="261">
        <v>871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870</v>
      </c>
      <c r="T16" s="262"/>
    </row>
    <row r="17" spans="3:20" ht="21.75" customHeight="1">
      <c r="C17" s="75" t="s">
        <v>20</v>
      </c>
      <c r="D17" s="261">
        <v>217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221</v>
      </c>
      <c r="T17" s="262"/>
    </row>
    <row r="18" spans="3:20" ht="21.75" customHeight="1" thickBot="1">
      <c r="C18" s="76" t="s">
        <v>2</v>
      </c>
      <c r="D18" s="257">
        <f>SUM(D14:H15)</f>
        <v>85480</v>
      </c>
      <c r="E18" s="258"/>
      <c r="F18" s="258"/>
      <c r="G18" s="258"/>
      <c r="H18" s="259"/>
      <c r="I18" s="77" t="s">
        <v>21</v>
      </c>
      <c r="J18" s="78"/>
      <c r="K18" s="258">
        <f>S23</f>
        <v>444</v>
      </c>
      <c r="L18" s="258"/>
      <c r="M18" s="259"/>
      <c r="N18" s="77" t="s">
        <v>22</v>
      </c>
      <c r="O18" s="78"/>
      <c r="P18" s="258">
        <f>S25</f>
        <v>262</v>
      </c>
      <c r="Q18" s="258"/>
      <c r="R18" s="259"/>
      <c r="S18" s="257">
        <f>SUM(S14:T15)</f>
        <v>85662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83</v>
      </c>
      <c r="E23" s="263"/>
      <c r="F23" s="264"/>
      <c r="G23" s="261">
        <v>1</v>
      </c>
      <c r="H23" s="263"/>
      <c r="I23" s="264"/>
      <c r="J23" s="261">
        <v>352</v>
      </c>
      <c r="K23" s="263"/>
      <c r="L23" s="264"/>
      <c r="M23" s="261">
        <v>0</v>
      </c>
      <c r="N23" s="263"/>
      <c r="O23" s="264"/>
      <c r="P23" s="261">
        <v>8</v>
      </c>
      <c r="Q23" s="263"/>
      <c r="R23" s="264"/>
      <c r="S23" s="89">
        <f>SUM(D23:R23)</f>
        <v>444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68</v>
      </c>
      <c r="E25" s="258"/>
      <c r="F25" s="259"/>
      <c r="G25" s="257">
        <v>3</v>
      </c>
      <c r="H25" s="258"/>
      <c r="I25" s="259"/>
      <c r="J25" s="257">
        <v>178</v>
      </c>
      <c r="K25" s="258"/>
      <c r="L25" s="259"/>
      <c r="M25" s="257">
        <v>3</v>
      </c>
      <c r="N25" s="258"/>
      <c r="O25" s="259"/>
      <c r="P25" s="257">
        <v>10</v>
      </c>
      <c r="Q25" s="258"/>
      <c r="R25" s="259"/>
      <c r="S25" s="90">
        <f>SUM(D25:R25)</f>
        <v>262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平成２０年６月月報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2763</v>
      </c>
      <c r="G12" s="91">
        <f>SUM(G13:G14)</f>
        <v>1166</v>
      </c>
      <c r="H12" s="92">
        <f>SUM(F12:G12)</f>
        <v>3929</v>
      </c>
      <c r="I12" s="93">
        <f aca="true" t="shared" si="0" ref="I12:N12">SUM(I13:I14)</f>
        <v>0</v>
      </c>
      <c r="J12" s="95">
        <f t="shared" si="0"/>
        <v>2331</v>
      </c>
      <c r="K12" s="91">
        <f t="shared" si="0"/>
        <v>2046</v>
      </c>
      <c r="L12" s="91">
        <f t="shared" si="0"/>
        <v>1762</v>
      </c>
      <c r="M12" s="91">
        <f t="shared" si="0"/>
        <v>1244</v>
      </c>
      <c r="N12" s="91">
        <f t="shared" si="0"/>
        <v>1399</v>
      </c>
      <c r="O12" s="91">
        <f>SUM(I12:N12)</f>
        <v>8782</v>
      </c>
      <c r="P12" s="94">
        <f>H12+O12</f>
        <v>12711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467</v>
      </c>
      <c r="G13" s="91">
        <v>204</v>
      </c>
      <c r="H13" s="92">
        <f>SUM(F13:G13)</f>
        <v>671</v>
      </c>
      <c r="I13" s="93">
        <v>0</v>
      </c>
      <c r="J13" s="95">
        <v>339</v>
      </c>
      <c r="K13" s="91">
        <v>277</v>
      </c>
      <c r="L13" s="91">
        <v>236</v>
      </c>
      <c r="M13" s="91">
        <v>148</v>
      </c>
      <c r="N13" s="91">
        <v>186</v>
      </c>
      <c r="O13" s="91">
        <f>SUM(I13:N13)</f>
        <v>1186</v>
      </c>
      <c r="P13" s="94">
        <f>H13+O13</f>
        <v>1857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2296</v>
      </c>
      <c r="G14" s="91">
        <v>962</v>
      </c>
      <c r="H14" s="92">
        <f>SUM(F14:G14)</f>
        <v>3258</v>
      </c>
      <c r="I14" s="93">
        <v>0</v>
      </c>
      <c r="J14" s="95">
        <v>1992</v>
      </c>
      <c r="K14" s="91">
        <v>1769</v>
      </c>
      <c r="L14" s="91">
        <v>1526</v>
      </c>
      <c r="M14" s="91">
        <v>1096</v>
      </c>
      <c r="N14" s="91">
        <v>1213</v>
      </c>
      <c r="O14" s="91">
        <f>SUM(I14:N14)</f>
        <v>7596</v>
      </c>
      <c r="P14" s="94">
        <f>H14+O14</f>
        <v>10854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61</v>
      </c>
      <c r="G15" s="91">
        <v>54</v>
      </c>
      <c r="H15" s="92">
        <f>SUM(F15:G15)</f>
        <v>115</v>
      </c>
      <c r="I15" s="93">
        <v>0</v>
      </c>
      <c r="J15" s="95">
        <v>88</v>
      </c>
      <c r="K15" s="91">
        <v>65</v>
      </c>
      <c r="L15" s="91">
        <v>68</v>
      </c>
      <c r="M15" s="91">
        <v>59</v>
      </c>
      <c r="N15" s="91">
        <v>58</v>
      </c>
      <c r="O15" s="91">
        <f>SUM(I15:N15)</f>
        <v>338</v>
      </c>
      <c r="P15" s="94">
        <f>H15+O15</f>
        <v>453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2824</v>
      </c>
      <c r="G16" s="96">
        <f>G12+G15</f>
        <v>1220</v>
      </c>
      <c r="H16" s="97">
        <f>SUM(F16:G16)</f>
        <v>4044</v>
      </c>
      <c r="I16" s="98">
        <f aca="true" t="shared" si="1" ref="I16:N16">I12+I15</f>
        <v>0</v>
      </c>
      <c r="J16" s="100">
        <f t="shared" si="1"/>
        <v>2419</v>
      </c>
      <c r="K16" s="96">
        <f t="shared" si="1"/>
        <v>2111</v>
      </c>
      <c r="L16" s="96">
        <f t="shared" si="1"/>
        <v>1830</v>
      </c>
      <c r="M16" s="96">
        <f t="shared" si="1"/>
        <v>1303</v>
      </c>
      <c r="N16" s="96">
        <f t="shared" si="1"/>
        <v>1457</v>
      </c>
      <c r="O16" s="96">
        <f>SUM(I16:N16)</f>
        <v>9120</v>
      </c>
      <c r="P16" s="99">
        <f>H16+O16</f>
        <v>13164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1873</v>
      </c>
      <c r="G21" s="91">
        <v>888</v>
      </c>
      <c r="H21" s="92">
        <f>SUM(F21:G21)</f>
        <v>2761</v>
      </c>
      <c r="I21" s="93">
        <v>0</v>
      </c>
      <c r="J21" s="95">
        <v>1695</v>
      </c>
      <c r="K21" s="91">
        <v>1345</v>
      </c>
      <c r="L21" s="91">
        <v>1039</v>
      </c>
      <c r="M21" s="91">
        <v>575</v>
      </c>
      <c r="N21" s="91">
        <v>465</v>
      </c>
      <c r="O21" s="101">
        <f>SUM(I21:N21)</f>
        <v>5119</v>
      </c>
      <c r="P21" s="94">
        <f>O21+H21</f>
        <v>7880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35</v>
      </c>
      <c r="G22" s="91">
        <v>41</v>
      </c>
      <c r="H22" s="92">
        <f>SUM(F22:G22)</f>
        <v>76</v>
      </c>
      <c r="I22" s="93">
        <v>0</v>
      </c>
      <c r="J22" s="95">
        <v>62</v>
      </c>
      <c r="K22" s="91">
        <v>51</v>
      </c>
      <c r="L22" s="91">
        <v>52</v>
      </c>
      <c r="M22" s="91">
        <v>35</v>
      </c>
      <c r="N22" s="91">
        <v>25</v>
      </c>
      <c r="O22" s="101">
        <f>SUM(I22:N22)</f>
        <v>225</v>
      </c>
      <c r="P22" s="94">
        <f>O22+H22</f>
        <v>301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1908</v>
      </c>
      <c r="G23" s="96">
        <f aca="true" t="shared" si="2" ref="G23:N23">SUM(G21:G22)</f>
        <v>929</v>
      </c>
      <c r="H23" s="97">
        <f>SUM(F23:G23)</f>
        <v>2837</v>
      </c>
      <c r="I23" s="98">
        <f t="shared" si="2"/>
        <v>0</v>
      </c>
      <c r="J23" s="100">
        <f t="shared" si="2"/>
        <v>1757</v>
      </c>
      <c r="K23" s="96">
        <f t="shared" si="2"/>
        <v>1396</v>
      </c>
      <c r="L23" s="96">
        <f t="shared" si="2"/>
        <v>1091</v>
      </c>
      <c r="M23" s="96">
        <f t="shared" si="2"/>
        <v>610</v>
      </c>
      <c r="N23" s="96">
        <f t="shared" si="2"/>
        <v>490</v>
      </c>
      <c r="O23" s="102">
        <f>SUM(I23:N23)</f>
        <v>5344</v>
      </c>
      <c r="P23" s="99">
        <f>O23+H23</f>
        <v>8181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3</v>
      </c>
      <c r="H28" s="92">
        <f>SUM(F28:G28)</f>
        <v>8</v>
      </c>
      <c r="I28" s="93">
        <v>0</v>
      </c>
      <c r="J28" s="95">
        <v>107</v>
      </c>
      <c r="K28" s="91">
        <v>115</v>
      </c>
      <c r="L28" s="91">
        <v>104</v>
      </c>
      <c r="M28" s="91">
        <v>93</v>
      </c>
      <c r="N28" s="91">
        <v>45</v>
      </c>
      <c r="O28" s="101">
        <f>SUM(I28:N28)</f>
        <v>464</v>
      </c>
      <c r="P28" s="94">
        <f>O28+H28</f>
        <v>472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3</v>
      </c>
      <c r="H30" s="97">
        <f>SUM(F30:G30)</f>
        <v>8</v>
      </c>
      <c r="I30" s="98">
        <f aca="true" t="shared" si="3" ref="I30:N30">SUM(I28:I29)</f>
        <v>0</v>
      </c>
      <c r="J30" s="100">
        <f t="shared" si="3"/>
        <v>107</v>
      </c>
      <c r="K30" s="96">
        <f t="shared" si="3"/>
        <v>115</v>
      </c>
      <c r="L30" s="96">
        <f t="shared" si="3"/>
        <v>105</v>
      </c>
      <c r="M30" s="96">
        <f t="shared" si="3"/>
        <v>94</v>
      </c>
      <c r="N30" s="96">
        <f t="shared" si="3"/>
        <v>47</v>
      </c>
      <c r="O30" s="102">
        <f>SUM(I30:N30)</f>
        <v>468</v>
      </c>
      <c r="P30" s="99">
        <f>O30+H30</f>
        <v>476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76</v>
      </c>
      <c r="J35" s="105">
        <f t="shared" si="4"/>
        <v>162</v>
      </c>
      <c r="K35" s="105">
        <f t="shared" si="4"/>
        <v>239</v>
      </c>
      <c r="L35" s="105">
        <f t="shared" si="4"/>
        <v>268</v>
      </c>
      <c r="M35" s="105">
        <f t="shared" si="4"/>
        <v>345</v>
      </c>
      <c r="N35" s="106">
        <f aca="true" t="shared" si="6" ref="N35:N44">SUM(I35:M35)</f>
        <v>1090</v>
      </c>
      <c r="O35" s="107">
        <f aca="true" t="shared" si="7" ref="O35:O43">SUM(H35+N35)</f>
        <v>1091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76</v>
      </c>
      <c r="J36" s="91">
        <v>162</v>
      </c>
      <c r="K36" s="91">
        <v>239</v>
      </c>
      <c r="L36" s="91">
        <v>267</v>
      </c>
      <c r="M36" s="91">
        <v>339</v>
      </c>
      <c r="N36" s="101">
        <f t="shared" si="6"/>
        <v>1083</v>
      </c>
      <c r="O36" s="94">
        <f t="shared" si="7"/>
        <v>1084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144</v>
      </c>
      <c r="J38" s="105">
        <f>SUM(J39:J40)</f>
        <v>227</v>
      </c>
      <c r="K38" s="105">
        <f>SUM(K39:K40)</f>
        <v>243</v>
      </c>
      <c r="L38" s="105">
        <f>SUM(L39:L40)</f>
        <v>175</v>
      </c>
      <c r="M38" s="105">
        <f>SUM(M39:M40)</f>
        <v>139</v>
      </c>
      <c r="N38" s="106">
        <f t="shared" si="6"/>
        <v>928</v>
      </c>
      <c r="O38" s="107">
        <f t="shared" si="7"/>
        <v>928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141</v>
      </c>
      <c r="J39" s="91">
        <v>224</v>
      </c>
      <c r="K39" s="91">
        <v>240</v>
      </c>
      <c r="L39" s="91">
        <v>171</v>
      </c>
      <c r="M39" s="91">
        <v>132</v>
      </c>
      <c r="N39" s="101">
        <f t="shared" si="6"/>
        <v>908</v>
      </c>
      <c r="O39" s="94">
        <f t="shared" si="7"/>
        <v>908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3</v>
      </c>
      <c r="K40" s="96">
        <v>3</v>
      </c>
      <c r="L40" s="96">
        <v>4</v>
      </c>
      <c r="M40" s="96">
        <v>7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5</v>
      </c>
      <c r="K41" s="105">
        <f>SUM(K42:K43)</f>
        <v>23</v>
      </c>
      <c r="L41" s="105">
        <f>SUM(L42:L43)</f>
        <v>64</v>
      </c>
      <c r="M41" s="105">
        <f>SUM(M42:M43)</f>
        <v>193</v>
      </c>
      <c r="N41" s="106">
        <f t="shared" si="6"/>
        <v>292</v>
      </c>
      <c r="O41" s="107">
        <f t="shared" si="7"/>
        <v>292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5</v>
      </c>
      <c r="K42" s="91">
        <v>22</v>
      </c>
      <c r="L42" s="91">
        <v>61</v>
      </c>
      <c r="M42" s="91">
        <v>190</v>
      </c>
      <c r="N42" s="101">
        <f t="shared" si="6"/>
        <v>285</v>
      </c>
      <c r="O42" s="94">
        <f t="shared" si="7"/>
        <v>285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3</v>
      </c>
      <c r="M43" s="96">
        <v>3</v>
      </c>
      <c r="N43" s="102">
        <f t="shared" si="6"/>
        <v>7</v>
      </c>
      <c r="O43" s="99">
        <f t="shared" si="7"/>
        <v>7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227</v>
      </c>
      <c r="J44" s="96">
        <v>392</v>
      </c>
      <c r="K44" s="96">
        <v>499</v>
      </c>
      <c r="L44" s="96">
        <v>501</v>
      </c>
      <c r="M44" s="96">
        <v>675</v>
      </c>
      <c r="N44" s="102">
        <f t="shared" si="6"/>
        <v>2294</v>
      </c>
      <c r="O44" s="110">
        <f>H44+N44</f>
        <v>2295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G94">
      <selection activeCell="K137" sqref="K137:O139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平成２０年６月月報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4329</v>
      </c>
      <c r="H12" s="183">
        <f t="shared" si="0"/>
        <v>2371</v>
      </c>
      <c r="I12" s="184">
        <f t="shared" si="0"/>
        <v>6700</v>
      </c>
      <c r="J12" s="185">
        <f>J13+J19+J22+J26+J30+J31</f>
        <v>2</v>
      </c>
      <c r="K12" s="183">
        <f t="shared" si="0"/>
        <v>4958</v>
      </c>
      <c r="L12" s="182">
        <f t="shared" si="0"/>
        <v>4513</v>
      </c>
      <c r="M12" s="182">
        <f t="shared" si="0"/>
        <v>4026</v>
      </c>
      <c r="N12" s="182">
        <f t="shared" si="0"/>
        <v>2506</v>
      </c>
      <c r="O12" s="183">
        <f t="shared" si="0"/>
        <v>2283</v>
      </c>
      <c r="P12" s="182">
        <f t="shared" si="0"/>
        <v>18288</v>
      </c>
      <c r="Q12" s="186">
        <f t="shared" si="0"/>
        <v>24988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1530</v>
      </c>
      <c r="H13" s="188">
        <f t="shared" si="1"/>
        <v>720</v>
      </c>
      <c r="I13" s="189">
        <f t="shared" si="1"/>
        <v>2250</v>
      </c>
      <c r="J13" s="190">
        <f t="shared" si="1"/>
        <v>0</v>
      </c>
      <c r="K13" s="188">
        <f t="shared" si="1"/>
        <v>1516</v>
      </c>
      <c r="L13" s="187">
        <f t="shared" si="1"/>
        <v>1258</v>
      </c>
      <c r="M13" s="187">
        <f t="shared" si="1"/>
        <v>1216</v>
      </c>
      <c r="N13" s="187">
        <f t="shared" si="1"/>
        <v>900</v>
      </c>
      <c r="O13" s="188">
        <f t="shared" si="1"/>
        <v>1029</v>
      </c>
      <c r="P13" s="187">
        <f t="shared" si="1"/>
        <v>5919</v>
      </c>
      <c r="Q13" s="191">
        <f t="shared" si="1"/>
        <v>8169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1385</v>
      </c>
      <c r="H14" s="188">
        <v>568</v>
      </c>
      <c r="I14" s="189">
        <f>SUM(G14:H14)</f>
        <v>1953</v>
      </c>
      <c r="J14" s="190">
        <v>0</v>
      </c>
      <c r="K14" s="188">
        <v>1121</v>
      </c>
      <c r="L14" s="187">
        <v>808</v>
      </c>
      <c r="M14" s="187">
        <v>667</v>
      </c>
      <c r="N14" s="187">
        <v>430</v>
      </c>
      <c r="O14" s="188">
        <v>400</v>
      </c>
      <c r="P14" s="187">
        <f>SUM(J14:O14)</f>
        <v>3426</v>
      </c>
      <c r="Q14" s="191">
        <f>I14+P14</f>
        <v>5379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2</v>
      </c>
      <c r="I15" s="189">
        <f>SUM(G15:H15)</f>
        <v>2</v>
      </c>
      <c r="J15" s="190">
        <v>0</v>
      </c>
      <c r="K15" s="188">
        <v>4</v>
      </c>
      <c r="L15" s="187">
        <v>16</v>
      </c>
      <c r="M15" s="187">
        <v>40</v>
      </c>
      <c r="N15" s="187">
        <v>58</v>
      </c>
      <c r="O15" s="188">
        <v>151</v>
      </c>
      <c r="P15" s="187">
        <f>SUM(J15:O15)</f>
        <v>269</v>
      </c>
      <c r="Q15" s="191">
        <f>I15+P15</f>
        <v>271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62</v>
      </c>
      <c r="H16" s="188">
        <v>77</v>
      </c>
      <c r="I16" s="189">
        <f>SUM(G16:H16)</f>
        <v>139</v>
      </c>
      <c r="J16" s="190">
        <v>0</v>
      </c>
      <c r="K16" s="188">
        <v>169</v>
      </c>
      <c r="L16" s="187">
        <v>206</v>
      </c>
      <c r="M16" s="187">
        <v>256</v>
      </c>
      <c r="N16" s="187">
        <v>206</v>
      </c>
      <c r="O16" s="188">
        <v>265</v>
      </c>
      <c r="P16" s="187">
        <f>SUM(J16:O16)</f>
        <v>1102</v>
      </c>
      <c r="Q16" s="191">
        <f>I16+P16</f>
        <v>1241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9</v>
      </c>
      <c r="I17" s="189">
        <f>SUM(G17:H17)</f>
        <v>14</v>
      </c>
      <c r="J17" s="190">
        <v>0</v>
      </c>
      <c r="K17" s="188">
        <v>15</v>
      </c>
      <c r="L17" s="187">
        <v>18</v>
      </c>
      <c r="M17" s="187">
        <v>19</v>
      </c>
      <c r="N17" s="187">
        <v>14</v>
      </c>
      <c r="O17" s="188">
        <v>11</v>
      </c>
      <c r="P17" s="187">
        <f>SUM(J17:O17)</f>
        <v>77</v>
      </c>
      <c r="Q17" s="191">
        <f>I17+P17</f>
        <v>91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78</v>
      </c>
      <c r="H18" s="188">
        <v>64</v>
      </c>
      <c r="I18" s="189">
        <f>SUM(G18:H18)</f>
        <v>142</v>
      </c>
      <c r="J18" s="190">
        <v>0</v>
      </c>
      <c r="K18" s="188">
        <v>207</v>
      </c>
      <c r="L18" s="187">
        <v>210</v>
      </c>
      <c r="M18" s="187">
        <v>234</v>
      </c>
      <c r="N18" s="187">
        <v>192</v>
      </c>
      <c r="O18" s="188">
        <v>202</v>
      </c>
      <c r="P18" s="187">
        <f>SUM(J18:O18)</f>
        <v>1045</v>
      </c>
      <c r="Q18" s="191">
        <f>I18+P18</f>
        <v>1187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554</v>
      </c>
      <c r="H19" s="188">
        <f t="shared" si="2"/>
        <v>402</v>
      </c>
      <c r="I19" s="189">
        <f t="shared" si="2"/>
        <v>956</v>
      </c>
      <c r="J19" s="190">
        <f t="shared" si="2"/>
        <v>2</v>
      </c>
      <c r="K19" s="188">
        <f t="shared" si="2"/>
        <v>1016</v>
      </c>
      <c r="L19" s="187">
        <f>SUM(L20:L21)</f>
        <v>870</v>
      </c>
      <c r="M19" s="187">
        <f t="shared" si="2"/>
        <v>687</v>
      </c>
      <c r="N19" s="187">
        <f t="shared" si="2"/>
        <v>347</v>
      </c>
      <c r="O19" s="188">
        <f t="shared" si="2"/>
        <v>190</v>
      </c>
      <c r="P19" s="187">
        <f>SUM(P20:P21)</f>
        <v>3112</v>
      </c>
      <c r="Q19" s="191">
        <f t="shared" si="2"/>
        <v>4068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473</v>
      </c>
      <c r="H20" s="188">
        <v>337</v>
      </c>
      <c r="I20" s="189">
        <f>SUM(G20:H20)</f>
        <v>810</v>
      </c>
      <c r="J20" s="190">
        <v>2</v>
      </c>
      <c r="K20" s="188">
        <v>833</v>
      </c>
      <c r="L20" s="187">
        <v>653</v>
      </c>
      <c r="M20" s="187">
        <v>518</v>
      </c>
      <c r="N20" s="187">
        <v>256</v>
      </c>
      <c r="O20" s="188">
        <v>147</v>
      </c>
      <c r="P20" s="187">
        <f>SUM(J20:O20)</f>
        <v>2409</v>
      </c>
      <c r="Q20" s="191">
        <f>I20+P20</f>
        <v>3219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81</v>
      </c>
      <c r="H21" s="188">
        <v>65</v>
      </c>
      <c r="I21" s="189">
        <f>SUM(G21:H21)</f>
        <v>146</v>
      </c>
      <c r="J21" s="190">
        <v>0</v>
      </c>
      <c r="K21" s="188">
        <v>183</v>
      </c>
      <c r="L21" s="187">
        <v>217</v>
      </c>
      <c r="M21" s="187">
        <v>169</v>
      </c>
      <c r="N21" s="187">
        <v>91</v>
      </c>
      <c r="O21" s="188">
        <v>43</v>
      </c>
      <c r="P21" s="187">
        <f>SUM(J21:O21)</f>
        <v>703</v>
      </c>
      <c r="Q21" s="191">
        <f>I21+P21</f>
        <v>849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8</v>
      </c>
      <c r="H22" s="188">
        <f t="shared" si="3"/>
        <v>12</v>
      </c>
      <c r="I22" s="189">
        <f t="shared" si="3"/>
        <v>20</v>
      </c>
      <c r="J22" s="190">
        <f t="shared" si="3"/>
        <v>0</v>
      </c>
      <c r="K22" s="188">
        <f t="shared" si="3"/>
        <v>113</v>
      </c>
      <c r="L22" s="187">
        <f t="shared" si="3"/>
        <v>173</v>
      </c>
      <c r="M22" s="187">
        <f t="shared" si="3"/>
        <v>213</v>
      </c>
      <c r="N22" s="187">
        <f t="shared" si="3"/>
        <v>150</v>
      </c>
      <c r="O22" s="188">
        <f t="shared" si="3"/>
        <v>115</v>
      </c>
      <c r="P22" s="187">
        <f t="shared" si="3"/>
        <v>764</v>
      </c>
      <c r="Q22" s="191">
        <f t="shared" si="3"/>
        <v>784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7</v>
      </c>
      <c r="H23" s="188">
        <v>10</v>
      </c>
      <c r="I23" s="189">
        <f>SUM(G23:H23)</f>
        <v>17</v>
      </c>
      <c r="J23" s="190">
        <v>0</v>
      </c>
      <c r="K23" s="188">
        <v>102</v>
      </c>
      <c r="L23" s="187">
        <v>140</v>
      </c>
      <c r="M23" s="187">
        <v>162</v>
      </c>
      <c r="N23" s="187">
        <v>114</v>
      </c>
      <c r="O23" s="188">
        <v>80</v>
      </c>
      <c r="P23" s="187">
        <f>SUM(J23:O23)</f>
        <v>598</v>
      </c>
      <c r="Q23" s="191">
        <f>I23+P23</f>
        <v>615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2</v>
      </c>
      <c r="I24" s="189">
        <f>SUM(G24:H24)</f>
        <v>3</v>
      </c>
      <c r="J24" s="190">
        <v>0</v>
      </c>
      <c r="K24" s="188">
        <v>11</v>
      </c>
      <c r="L24" s="187">
        <v>33</v>
      </c>
      <c r="M24" s="187">
        <v>51</v>
      </c>
      <c r="N24" s="187">
        <v>36</v>
      </c>
      <c r="O24" s="188">
        <v>35</v>
      </c>
      <c r="P24" s="187">
        <f>SUM(J24:O24)</f>
        <v>166</v>
      </c>
      <c r="Q24" s="191">
        <f>I24+P24</f>
        <v>169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335</v>
      </c>
      <c r="H26" s="188">
        <f t="shared" si="4"/>
        <v>293</v>
      </c>
      <c r="I26" s="189">
        <f t="shared" si="4"/>
        <v>628</v>
      </c>
      <c r="J26" s="190">
        <f t="shared" si="4"/>
        <v>0</v>
      </c>
      <c r="K26" s="188">
        <f t="shared" si="4"/>
        <v>592</v>
      </c>
      <c r="L26" s="187">
        <f t="shared" si="4"/>
        <v>834</v>
      </c>
      <c r="M26" s="187">
        <f t="shared" si="4"/>
        <v>831</v>
      </c>
      <c r="N26" s="187">
        <f t="shared" si="4"/>
        <v>517</v>
      </c>
      <c r="O26" s="188">
        <f t="shared" si="4"/>
        <v>460</v>
      </c>
      <c r="P26" s="187">
        <f t="shared" si="4"/>
        <v>3234</v>
      </c>
      <c r="Q26" s="191">
        <f t="shared" si="4"/>
        <v>3862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276</v>
      </c>
      <c r="H27" s="188">
        <v>269</v>
      </c>
      <c r="I27" s="189">
        <f>SUM(G27:H27)</f>
        <v>545</v>
      </c>
      <c r="J27" s="190">
        <v>0</v>
      </c>
      <c r="K27" s="188">
        <v>541</v>
      </c>
      <c r="L27" s="187">
        <v>792</v>
      </c>
      <c r="M27" s="187">
        <v>788</v>
      </c>
      <c r="N27" s="187">
        <v>489</v>
      </c>
      <c r="O27" s="188">
        <v>454</v>
      </c>
      <c r="P27" s="187">
        <f>SUM(J27:O27)</f>
        <v>3064</v>
      </c>
      <c r="Q27" s="191">
        <f>I27+P27</f>
        <v>3609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34</v>
      </c>
      <c r="H28" s="188">
        <v>17</v>
      </c>
      <c r="I28" s="189">
        <f>SUM(G28:H28)</f>
        <v>51</v>
      </c>
      <c r="J28" s="190">
        <v>0</v>
      </c>
      <c r="K28" s="188">
        <v>32</v>
      </c>
      <c r="L28" s="187">
        <v>31</v>
      </c>
      <c r="M28" s="187">
        <v>30</v>
      </c>
      <c r="N28" s="187">
        <v>19</v>
      </c>
      <c r="O28" s="188">
        <v>5</v>
      </c>
      <c r="P28" s="187">
        <f>SUM(J28:O28)</f>
        <v>117</v>
      </c>
      <c r="Q28" s="191">
        <f>I28+P28</f>
        <v>168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25</v>
      </c>
      <c r="H29" s="188">
        <v>7</v>
      </c>
      <c r="I29" s="189">
        <f>SUM(G29:H29)</f>
        <v>32</v>
      </c>
      <c r="J29" s="190">
        <v>0</v>
      </c>
      <c r="K29" s="188">
        <v>19</v>
      </c>
      <c r="L29" s="187">
        <v>11</v>
      </c>
      <c r="M29" s="187">
        <v>13</v>
      </c>
      <c r="N29" s="187">
        <v>9</v>
      </c>
      <c r="O29" s="188">
        <v>1</v>
      </c>
      <c r="P29" s="187">
        <f>SUM(J29:O29)</f>
        <v>53</v>
      </c>
      <c r="Q29" s="191">
        <f>I29+P29</f>
        <v>85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54</v>
      </c>
      <c r="H30" s="188">
        <v>45</v>
      </c>
      <c r="I30" s="189">
        <f>SUM(G30:H30)</f>
        <v>99</v>
      </c>
      <c r="J30" s="190">
        <v>0</v>
      </c>
      <c r="K30" s="188">
        <v>97</v>
      </c>
      <c r="L30" s="187">
        <v>93</v>
      </c>
      <c r="M30" s="187">
        <v>68</v>
      </c>
      <c r="N30" s="187">
        <v>44</v>
      </c>
      <c r="O30" s="188">
        <v>37</v>
      </c>
      <c r="P30" s="187">
        <f>SUM(J30:O30)</f>
        <v>339</v>
      </c>
      <c r="Q30" s="191">
        <f>I30+P30</f>
        <v>438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1848</v>
      </c>
      <c r="H31" s="193">
        <v>899</v>
      </c>
      <c r="I31" s="194">
        <f>SUM(G31:H31)</f>
        <v>2747</v>
      </c>
      <c r="J31" s="195">
        <v>0</v>
      </c>
      <c r="K31" s="193">
        <v>1624</v>
      </c>
      <c r="L31" s="192">
        <v>1285</v>
      </c>
      <c r="M31" s="192">
        <v>1011</v>
      </c>
      <c r="N31" s="192">
        <v>548</v>
      </c>
      <c r="O31" s="193">
        <v>452</v>
      </c>
      <c r="P31" s="194">
        <f>SUM(J31:O31)</f>
        <v>4920</v>
      </c>
      <c r="Q31" s="196">
        <f>I31+P31</f>
        <v>7667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3</v>
      </c>
      <c r="I32" s="184">
        <f t="shared" si="5"/>
        <v>7</v>
      </c>
      <c r="J32" s="185">
        <f t="shared" si="5"/>
        <v>0</v>
      </c>
      <c r="K32" s="183">
        <f t="shared" si="5"/>
        <v>105</v>
      </c>
      <c r="L32" s="182">
        <f t="shared" si="5"/>
        <v>117</v>
      </c>
      <c r="M32" s="182">
        <f t="shared" si="5"/>
        <v>109</v>
      </c>
      <c r="N32" s="182">
        <f t="shared" si="5"/>
        <v>99</v>
      </c>
      <c r="O32" s="183">
        <f t="shared" si="5"/>
        <v>49</v>
      </c>
      <c r="P32" s="182">
        <f t="shared" si="5"/>
        <v>479</v>
      </c>
      <c r="Q32" s="186">
        <f t="shared" si="5"/>
        <v>486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0</v>
      </c>
      <c r="I34" s="189">
        <f>SUM(G34:H34)</f>
        <v>3</v>
      </c>
      <c r="J34" s="190">
        <v>0</v>
      </c>
      <c r="K34" s="188">
        <v>17</v>
      </c>
      <c r="L34" s="187">
        <v>27</v>
      </c>
      <c r="M34" s="187">
        <v>29</v>
      </c>
      <c r="N34" s="187">
        <v>40</v>
      </c>
      <c r="O34" s="188">
        <v>22</v>
      </c>
      <c r="P34" s="187">
        <f t="shared" si="6"/>
        <v>135</v>
      </c>
      <c r="Q34" s="191">
        <f t="shared" si="7"/>
        <v>138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1</v>
      </c>
      <c r="I35" s="189">
        <f>SUM(G35:H35)</f>
        <v>2</v>
      </c>
      <c r="J35" s="190">
        <v>0</v>
      </c>
      <c r="K35" s="188">
        <v>12</v>
      </c>
      <c r="L35" s="187">
        <v>9</v>
      </c>
      <c r="M35" s="187">
        <v>8</v>
      </c>
      <c r="N35" s="187">
        <v>4</v>
      </c>
      <c r="O35" s="188">
        <v>2</v>
      </c>
      <c r="P35" s="187">
        <f t="shared" si="6"/>
        <v>35</v>
      </c>
      <c r="Q35" s="191">
        <f t="shared" si="7"/>
        <v>37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76</v>
      </c>
      <c r="L36" s="187">
        <v>81</v>
      </c>
      <c r="M36" s="187">
        <v>72</v>
      </c>
      <c r="N36" s="187">
        <v>55</v>
      </c>
      <c r="O36" s="188">
        <v>25</v>
      </c>
      <c r="P36" s="187">
        <f t="shared" si="6"/>
        <v>309</v>
      </c>
      <c r="Q36" s="191">
        <f t="shared" si="7"/>
        <v>311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232</v>
      </c>
      <c r="L39" s="182">
        <f t="shared" si="8"/>
        <v>401</v>
      </c>
      <c r="M39" s="182">
        <f t="shared" si="8"/>
        <v>510</v>
      </c>
      <c r="N39" s="182">
        <f t="shared" si="8"/>
        <v>516</v>
      </c>
      <c r="O39" s="183">
        <f t="shared" si="8"/>
        <v>685</v>
      </c>
      <c r="P39" s="182">
        <f t="shared" si="8"/>
        <v>2344</v>
      </c>
      <c r="Q39" s="186">
        <f t="shared" si="8"/>
        <v>2345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76</v>
      </c>
      <c r="L40" s="187">
        <v>162</v>
      </c>
      <c r="M40" s="187">
        <v>238</v>
      </c>
      <c r="N40" s="187">
        <v>270</v>
      </c>
      <c r="O40" s="188">
        <v>345</v>
      </c>
      <c r="P40" s="187">
        <f>SUM(J40:O40)</f>
        <v>1091</v>
      </c>
      <c r="Q40" s="191">
        <f>I40+P40</f>
        <v>1092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148</v>
      </c>
      <c r="L41" s="187">
        <v>233</v>
      </c>
      <c r="M41" s="187">
        <v>249</v>
      </c>
      <c r="N41" s="187">
        <v>182</v>
      </c>
      <c r="O41" s="188">
        <v>146</v>
      </c>
      <c r="P41" s="187">
        <f>SUM(J41:O41)</f>
        <v>958</v>
      </c>
      <c r="Q41" s="191">
        <f>I41+P41</f>
        <v>958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8</v>
      </c>
      <c r="L42" s="209">
        <v>6</v>
      </c>
      <c r="M42" s="209">
        <v>23</v>
      </c>
      <c r="N42" s="209">
        <v>64</v>
      </c>
      <c r="O42" s="208">
        <v>194</v>
      </c>
      <c r="P42" s="209">
        <f>SUM(J42:O42)</f>
        <v>295</v>
      </c>
      <c r="Q42" s="210">
        <f>I42+P42</f>
        <v>295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4333</v>
      </c>
      <c r="H43" s="212">
        <f t="shared" si="9"/>
        <v>2375</v>
      </c>
      <c r="I43" s="213">
        <f t="shared" si="9"/>
        <v>6708</v>
      </c>
      <c r="J43" s="214">
        <f>J12+J32+J39</f>
        <v>2</v>
      </c>
      <c r="K43" s="212">
        <f t="shared" si="9"/>
        <v>5295</v>
      </c>
      <c r="L43" s="211">
        <f t="shared" si="9"/>
        <v>5031</v>
      </c>
      <c r="M43" s="211">
        <f t="shared" si="9"/>
        <v>4645</v>
      </c>
      <c r="N43" s="211">
        <f t="shared" si="9"/>
        <v>3121</v>
      </c>
      <c r="O43" s="212">
        <f t="shared" si="9"/>
        <v>3017</v>
      </c>
      <c r="P43" s="211">
        <f t="shared" si="9"/>
        <v>21111</v>
      </c>
      <c r="Q43" s="215">
        <f t="shared" si="9"/>
        <v>27819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5405630</v>
      </c>
      <c r="H45" s="183">
        <f t="shared" si="10"/>
        <v>4906296</v>
      </c>
      <c r="I45" s="184">
        <f t="shared" si="10"/>
        <v>10311926</v>
      </c>
      <c r="J45" s="185">
        <f t="shared" si="10"/>
        <v>12165</v>
      </c>
      <c r="K45" s="183">
        <f t="shared" si="10"/>
        <v>14891392</v>
      </c>
      <c r="L45" s="182">
        <f t="shared" si="10"/>
        <v>15980511</v>
      </c>
      <c r="M45" s="182">
        <f t="shared" si="10"/>
        <v>17148860</v>
      </c>
      <c r="N45" s="182">
        <f t="shared" si="10"/>
        <v>11753776</v>
      </c>
      <c r="O45" s="183">
        <f t="shared" si="10"/>
        <v>11626185</v>
      </c>
      <c r="P45" s="182">
        <f t="shared" si="10"/>
        <v>71412889</v>
      </c>
      <c r="Q45" s="186">
        <f t="shared" si="10"/>
        <v>81724815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2729513</v>
      </c>
      <c r="H46" s="188">
        <f t="shared" si="11"/>
        <v>1823335</v>
      </c>
      <c r="I46" s="189">
        <f t="shared" si="11"/>
        <v>4552848</v>
      </c>
      <c r="J46" s="190">
        <f t="shared" si="11"/>
        <v>0</v>
      </c>
      <c r="K46" s="188">
        <f t="shared" si="11"/>
        <v>5678443</v>
      </c>
      <c r="L46" s="187">
        <f t="shared" si="11"/>
        <v>5928464</v>
      </c>
      <c r="M46" s="187">
        <f t="shared" si="11"/>
        <v>6942225</v>
      </c>
      <c r="N46" s="187">
        <f t="shared" si="11"/>
        <v>5316786</v>
      </c>
      <c r="O46" s="188">
        <f t="shared" si="11"/>
        <v>6636968</v>
      </c>
      <c r="P46" s="187">
        <f t="shared" si="11"/>
        <v>30502886</v>
      </c>
      <c r="Q46" s="191">
        <f t="shared" si="11"/>
        <v>35055734</v>
      </c>
    </row>
    <row r="47" spans="3:17" ht="18" customHeight="1">
      <c r="C47" s="130"/>
      <c r="D47" s="133"/>
      <c r="E47" s="134" t="s">
        <v>92</v>
      </c>
      <c r="F47" s="135"/>
      <c r="G47" s="187">
        <v>2515704</v>
      </c>
      <c r="H47" s="188">
        <v>1494027</v>
      </c>
      <c r="I47" s="189">
        <f>SUM(G47:H47)</f>
        <v>4009731</v>
      </c>
      <c r="J47" s="190">
        <v>0</v>
      </c>
      <c r="K47" s="188">
        <v>4723145</v>
      </c>
      <c r="L47" s="187">
        <v>4752773</v>
      </c>
      <c r="M47" s="187">
        <v>5214110</v>
      </c>
      <c r="N47" s="187">
        <v>3782961</v>
      </c>
      <c r="O47" s="188">
        <v>4043147</v>
      </c>
      <c r="P47" s="187">
        <f>SUM(J47:O47)</f>
        <v>22516136</v>
      </c>
      <c r="Q47" s="191">
        <f>I47+P47</f>
        <v>26525867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7686</v>
      </c>
      <c r="I48" s="189">
        <f>SUM(G48:H48)</f>
        <v>7686</v>
      </c>
      <c r="J48" s="190">
        <v>0</v>
      </c>
      <c r="K48" s="188">
        <v>17200</v>
      </c>
      <c r="L48" s="187">
        <v>82200</v>
      </c>
      <c r="M48" s="187">
        <v>208425</v>
      </c>
      <c r="N48" s="187">
        <v>308752</v>
      </c>
      <c r="O48" s="188">
        <v>817221</v>
      </c>
      <c r="P48" s="187">
        <f>SUM(J48:O48)</f>
        <v>1433798</v>
      </c>
      <c r="Q48" s="191">
        <f>I48+P48</f>
        <v>1441484</v>
      </c>
    </row>
    <row r="49" spans="3:17" ht="18" customHeight="1">
      <c r="C49" s="130"/>
      <c r="D49" s="133"/>
      <c r="E49" s="134" t="s">
        <v>94</v>
      </c>
      <c r="F49" s="135"/>
      <c r="G49" s="187">
        <v>133659</v>
      </c>
      <c r="H49" s="188">
        <v>254692</v>
      </c>
      <c r="I49" s="189">
        <f>SUM(G49:H49)</f>
        <v>388351</v>
      </c>
      <c r="J49" s="190">
        <v>0</v>
      </c>
      <c r="K49" s="188">
        <v>716098</v>
      </c>
      <c r="L49" s="187">
        <v>872761</v>
      </c>
      <c r="M49" s="187">
        <v>1277360</v>
      </c>
      <c r="N49" s="187">
        <v>1018663</v>
      </c>
      <c r="O49" s="188">
        <v>1573230</v>
      </c>
      <c r="P49" s="187">
        <f>SUM(J49:O49)</f>
        <v>5458112</v>
      </c>
      <c r="Q49" s="191">
        <f>I49+P49</f>
        <v>5846463</v>
      </c>
    </row>
    <row r="50" spans="3:17" ht="18" customHeight="1">
      <c r="C50" s="130"/>
      <c r="D50" s="133"/>
      <c r="E50" s="134" t="s">
        <v>95</v>
      </c>
      <c r="F50" s="135"/>
      <c r="G50" s="187">
        <v>9360</v>
      </c>
      <c r="H50" s="188">
        <v>15560</v>
      </c>
      <c r="I50" s="189">
        <f>SUM(G50:H50)</f>
        <v>24920</v>
      </c>
      <c r="J50" s="190">
        <v>0</v>
      </c>
      <c r="K50" s="188">
        <v>41750</v>
      </c>
      <c r="L50" s="187">
        <v>39000</v>
      </c>
      <c r="M50" s="187">
        <v>45800</v>
      </c>
      <c r="N50" s="187">
        <v>41250</v>
      </c>
      <c r="O50" s="188">
        <v>24560</v>
      </c>
      <c r="P50" s="187">
        <f>SUM(J50:O50)</f>
        <v>192360</v>
      </c>
      <c r="Q50" s="191">
        <f>I50+P50</f>
        <v>217280</v>
      </c>
    </row>
    <row r="51" spans="3:17" ht="18" customHeight="1">
      <c r="C51" s="130"/>
      <c r="D51" s="133"/>
      <c r="E51" s="295" t="s">
        <v>105</v>
      </c>
      <c r="F51" s="296"/>
      <c r="G51" s="187">
        <v>70790</v>
      </c>
      <c r="H51" s="188">
        <v>51370</v>
      </c>
      <c r="I51" s="189">
        <f>SUM(G51:H51)</f>
        <v>122160</v>
      </c>
      <c r="J51" s="190">
        <v>0</v>
      </c>
      <c r="K51" s="188">
        <v>180250</v>
      </c>
      <c r="L51" s="187">
        <v>181730</v>
      </c>
      <c r="M51" s="187">
        <v>196530</v>
      </c>
      <c r="N51" s="187">
        <v>165160</v>
      </c>
      <c r="O51" s="188">
        <v>178810</v>
      </c>
      <c r="P51" s="187">
        <f>SUM(J51:O51)</f>
        <v>902480</v>
      </c>
      <c r="Q51" s="191">
        <f>I51+P51</f>
        <v>1024640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1347217</v>
      </c>
      <c r="H52" s="188">
        <f t="shared" si="12"/>
        <v>1843066</v>
      </c>
      <c r="I52" s="189">
        <f t="shared" si="12"/>
        <v>3190283</v>
      </c>
      <c r="J52" s="190">
        <f t="shared" si="12"/>
        <v>12165</v>
      </c>
      <c r="K52" s="188">
        <f t="shared" si="12"/>
        <v>5024322</v>
      </c>
      <c r="L52" s="187">
        <f t="shared" si="12"/>
        <v>5160007</v>
      </c>
      <c r="M52" s="187">
        <f t="shared" si="12"/>
        <v>4874566</v>
      </c>
      <c r="N52" s="187">
        <f t="shared" si="12"/>
        <v>2691528</v>
      </c>
      <c r="O52" s="188">
        <f t="shared" si="12"/>
        <v>1505799</v>
      </c>
      <c r="P52" s="187">
        <f t="shared" si="12"/>
        <v>19268387</v>
      </c>
      <c r="Q52" s="191">
        <f t="shared" si="12"/>
        <v>22458670</v>
      </c>
    </row>
    <row r="53" spans="3:17" ht="18" customHeight="1">
      <c r="C53" s="130"/>
      <c r="D53" s="133"/>
      <c r="E53" s="137" t="s">
        <v>97</v>
      </c>
      <c r="F53" s="137"/>
      <c r="G53" s="187">
        <v>1130320</v>
      </c>
      <c r="H53" s="188">
        <v>1512786</v>
      </c>
      <c r="I53" s="189">
        <f>SUM(G53:H53)</f>
        <v>2643106</v>
      </c>
      <c r="J53" s="190">
        <v>12165</v>
      </c>
      <c r="K53" s="188">
        <v>4172687</v>
      </c>
      <c r="L53" s="187">
        <v>4013150</v>
      </c>
      <c r="M53" s="187">
        <v>3859622</v>
      </c>
      <c r="N53" s="187">
        <v>2008582</v>
      </c>
      <c r="O53" s="188">
        <v>1253806</v>
      </c>
      <c r="P53" s="187">
        <f>SUM(J53:O53)</f>
        <v>15320012</v>
      </c>
      <c r="Q53" s="191">
        <f>I53+P53</f>
        <v>17963118</v>
      </c>
    </row>
    <row r="54" spans="3:17" ht="18" customHeight="1">
      <c r="C54" s="130"/>
      <c r="D54" s="133"/>
      <c r="E54" s="137" t="s">
        <v>98</v>
      </c>
      <c r="F54" s="137"/>
      <c r="G54" s="187">
        <v>216897</v>
      </c>
      <c r="H54" s="188">
        <v>330280</v>
      </c>
      <c r="I54" s="189">
        <f>SUM(G54:H54)</f>
        <v>547177</v>
      </c>
      <c r="J54" s="190">
        <v>0</v>
      </c>
      <c r="K54" s="188">
        <v>851635</v>
      </c>
      <c r="L54" s="187">
        <v>1146857</v>
      </c>
      <c r="M54" s="187">
        <v>1014944</v>
      </c>
      <c r="N54" s="187">
        <v>682946</v>
      </c>
      <c r="O54" s="188">
        <v>251993</v>
      </c>
      <c r="P54" s="187">
        <f>SUM(J54:O54)</f>
        <v>3948375</v>
      </c>
      <c r="Q54" s="191">
        <f>I54+P54</f>
        <v>4495552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18677</v>
      </c>
      <c r="H55" s="188">
        <f t="shared" si="13"/>
        <v>45443</v>
      </c>
      <c r="I55" s="189">
        <f t="shared" si="13"/>
        <v>64120</v>
      </c>
      <c r="J55" s="190">
        <f t="shared" si="13"/>
        <v>0</v>
      </c>
      <c r="K55" s="188">
        <f t="shared" si="13"/>
        <v>528740</v>
      </c>
      <c r="L55" s="187">
        <f t="shared" si="13"/>
        <v>902042</v>
      </c>
      <c r="M55" s="187">
        <f t="shared" si="13"/>
        <v>1431463</v>
      </c>
      <c r="N55" s="187">
        <f t="shared" si="13"/>
        <v>1180750</v>
      </c>
      <c r="O55" s="188">
        <f t="shared" si="13"/>
        <v>1063887</v>
      </c>
      <c r="P55" s="187">
        <f t="shared" si="13"/>
        <v>5106882</v>
      </c>
      <c r="Q55" s="191">
        <f t="shared" si="13"/>
        <v>5171002</v>
      </c>
    </row>
    <row r="56" spans="3:17" ht="18" customHeight="1">
      <c r="C56" s="130"/>
      <c r="D56" s="133"/>
      <c r="E56" s="134" t="s">
        <v>99</v>
      </c>
      <c r="F56" s="135"/>
      <c r="G56" s="187">
        <v>16516</v>
      </c>
      <c r="H56" s="188">
        <v>34871</v>
      </c>
      <c r="I56" s="189">
        <f>SUM(G56:H56)</f>
        <v>51387</v>
      </c>
      <c r="J56" s="190">
        <v>0</v>
      </c>
      <c r="K56" s="188">
        <v>461708</v>
      </c>
      <c r="L56" s="187">
        <v>722808</v>
      </c>
      <c r="M56" s="187">
        <v>1085257</v>
      </c>
      <c r="N56" s="187">
        <v>931791</v>
      </c>
      <c r="O56" s="188">
        <v>738935</v>
      </c>
      <c r="P56" s="187">
        <f>SUM(J56:O56)</f>
        <v>3940499</v>
      </c>
      <c r="Q56" s="191">
        <f>I56+P56</f>
        <v>3991886</v>
      </c>
    </row>
    <row r="57" spans="3:17" ht="18" customHeight="1">
      <c r="C57" s="130"/>
      <c r="D57" s="133"/>
      <c r="E57" s="284" t="s">
        <v>100</v>
      </c>
      <c r="F57" s="286"/>
      <c r="G57" s="187">
        <v>2161</v>
      </c>
      <c r="H57" s="188">
        <v>10572</v>
      </c>
      <c r="I57" s="189">
        <f>SUM(G57:H57)</f>
        <v>12733</v>
      </c>
      <c r="J57" s="190">
        <v>0</v>
      </c>
      <c r="K57" s="188">
        <v>67032</v>
      </c>
      <c r="L57" s="187">
        <v>179234</v>
      </c>
      <c r="M57" s="187">
        <v>346206</v>
      </c>
      <c r="N57" s="187">
        <v>248959</v>
      </c>
      <c r="O57" s="188">
        <v>324952</v>
      </c>
      <c r="P57" s="187">
        <f>SUM(J57:O57)</f>
        <v>1166383</v>
      </c>
      <c r="Q57" s="191">
        <f>I57+P57</f>
        <v>1179116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204700</v>
      </c>
      <c r="H59" s="188">
        <f t="shared" si="14"/>
        <v>215208</v>
      </c>
      <c r="I59" s="189">
        <f t="shared" si="14"/>
        <v>419908</v>
      </c>
      <c r="J59" s="190">
        <f t="shared" si="14"/>
        <v>0</v>
      </c>
      <c r="K59" s="188">
        <f t="shared" si="14"/>
        <v>486955</v>
      </c>
      <c r="L59" s="187">
        <f t="shared" si="14"/>
        <v>1043078</v>
      </c>
      <c r="M59" s="187">
        <f t="shared" si="14"/>
        <v>1222457</v>
      </c>
      <c r="N59" s="187">
        <f t="shared" si="14"/>
        <v>902835</v>
      </c>
      <c r="O59" s="188">
        <f t="shared" si="14"/>
        <v>943842</v>
      </c>
      <c r="P59" s="187">
        <f t="shared" si="14"/>
        <v>4599167</v>
      </c>
      <c r="Q59" s="191">
        <f t="shared" si="14"/>
        <v>5019075</v>
      </c>
    </row>
    <row r="60" spans="3:17" ht="18" customHeight="1">
      <c r="C60" s="130"/>
      <c r="D60" s="133"/>
      <c r="E60" s="134" t="s">
        <v>102</v>
      </c>
      <c r="F60" s="135"/>
      <c r="G60" s="187">
        <v>204700</v>
      </c>
      <c r="H60" s="188">
        <v>215208</v>
      </c>
      <c r="I60" s="189">
        <f>SUM(G60:H60)</f>
        <v>419908</v>
      </c>
      <c r="J60" s="190">
        <v>0</v>
      </c>
      <c r="K60" s="188">
        <v>486955</v>
      </c>
      <c r="L60" s="187">
        <v>1043078</v>
      </c>
      <c r="M60" s="187">
        <v>1222457</v>
      </c>
      <c r="N60" s="187">
        <v>902835</v>
      </c>
      <c r="O60" s="188">
        <v>943842</v>
      </c>
      <c r="P60" s="187">
        <f>SUM(J60:O60)</f>
        <v>4599167</v>
      </c>
      <c r="Q60" s="191">
        <f>I60+P60</f>
        <v>5019075</v>
      </c>
    </row>
    <row r="61" spans="3:17" ht="18" customHeight="1">
      <c r="C61" s="158"/>
      <c r="D61" s="134" t="s">
        <v>106</v>
      </c>
      <c r="E61" s="136"/>
      <c r="F61" s="136"/>
      <c r="G61" s="218">
        <v>345843</v>
      </c>
      <c r="H61" s="218">
        <v>608894</v>
      </c>
      <c r="I61" s="219">
        <f>SUM(G61:H61)</f>
        <v>954737</v>
      </c>
      <c r="J61" s="220">
        <v>0</v>
      </c>
      <c r="K61" s="218">
        <v>1530617</v>
      </c>
      <c r="L61" s="221">
        <v>1647670</v>
      </c>
      <c r="M61" s="221">
        <v>1341314</v>
      </c>
      <c r="N61" s="221">
        <v>941112</v>
      </c>
      <c r="O61" s="218">
        <v>866269</v>
      </c>
      <c r="P61" s="221">
        <f>SUM(J61:O61)</f>
        <v>6326982</v>
      </c>
      <c r="Q61" s="222">
        <f>I61+P61</f>
        <v>7281719</v>
      </c>
    </row>
    <row r="62" spans="3:17" ht="18" customHeight="1">
      <c r="C62" s="145"/>
      <c r="D62" s="146" t="s">
        <v>107</v>
      </c>
      <c r="E62" s="147"/>
      <c r="F62" s="147"/>
      <c r="G62" s="192">
        <v>759680</v>
      </c>
      <c r="H62" s="193">
        <v>370350</v>
      </c>
      <c r="I62" s="194">
        <f>SUM(G62:H62)</f>
        <v>1130030</v>
      </c>
      <c r="J62" s="195">
        <v>0</v>
      </c>
      <c r="K62" s="193">
        <v>1642315</v>
      </c>
      <c r="L62" s="192">
        <v>1299250</v>
      </c>
      <c r="M62" s="192">
        <v>1336835</v>
      </c>
      <c r="N62" s="192">
        <v>720765</v>
      </c>
      <c r="O62" s="193">
        <v>609420</v>
      </c>
      <c r="P62" s="194">
        <f>SUM(J62:O62)</f>
        <v>5608585</v>
      </c>
      <c r="Q62" s="196">
        <f>I62+P62</f>
        <v>6738615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14611</v>
      </c>
      <c r="H63" s="183">
        <f t="shared" si="15"/>
        <v>57855</v>
      </c>
      <c r="I63" s="184">
        <f t="shared" si="15"/>
        <v>72466</v>
      </c>
      <c r="J63" s="185">
        <f t="shared" si="15"/>
        <v>0</v>
      </c>
      <c r="K63" s="183">
        <f t="shared" si="15"/>
        <v>2151116</v>
      </c>
      <c r="L63" s="182">
        <f t="shared" si="15"/>
        <v>2356876</v>
      </c>
      <c r="M63" s="182">
        <f t="shared" si="15"/>
        <v>2305229</v>
      </c>
      <c r="N63" s="182">
        <f t="shared" si="15"/>
        <v>1902274</v>
      </c>
      <c r="O63" s="183">
        <f t="shared" si="15"/>
        <v>948804</v>
      </c>
      <c r="P63" s="182">
        <f t="shared" si="15"/>
        <v>9664299</v>
      </c>
      <c r="Q63" s="186">
        <f t="shared" si="15"/>
        <v>9736765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10142</v>
      </c>
      <c r="H65" s="188">
        <v>0</v>
      </c>
      <c r="I65" s="189">
        <f>SUM(G65:H65)</f>
        <v>10142</v>
      </c>
      <c r="J65" s="190">
        <v>0</v>
      </c>
      <c r="K65" s="188">
        <v>100984</v>
      </c>
      <c r="L65" s="187">
        <v>210304</v>
      </c>
      <c r="M65" s="187">
        <v>251318</v>
      </c>
      <c r="N65" s="187">
        <v>369325</v>
      </c>
      <c r="O65" s="188">
        <v>247778</v>
      </c>
      <c r="P65" s="187">
        <f t="shared" si="16"/>
        <v>1179709</v>
      </c>
      <c r="Q65" s="191">
        <f t="shared" si="17"/>
        <v>1189851</v>
      </c>
    </row>
    <row r="66" spans="3:17" ht="18" customHeight="1">
      <c r="C66" s="130"/>
      <c r="D66" s="284" t="s">
        <v>80</v>
      </c>
      <c r="E66" s="285"/>
      <c r="F66" s="286"/>
      <c r="G66" s="187">
        <v>4469</v>
      </c>
      <c r="H66" s="188">
        <v>7995</v>
      </c>
      <c r="I66" s="189">
        <f>SUM(G66:H66)</f>
        <v>12464</v>
      </c>
      <c r="J66" s="190">
        <v>0</v>
      </c>
      <c r="K66" s="188">
        <v>131860</v>
      </c>
      <c r="L66" s="187">
        <v>126057</v>
      </c>
      <c r="M66" s="187">
        <v>183294</v>
      </c>
      <c r="N66" s="187">
        <v>89562</v>
      </c>
      <c r="O66" s="188">
        <v>50320</v>
      </c>
      <c r="P66" s="187">
        <f t="shared" si="16"/>
        <v>581093</v>
      </c>
      <c r="Q66" s="191">
        <f t="shared" si="17"/>
        <v>593557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49860</v>
      </c>
      <c r="I67" s="189">
        <f>SUM(G67:H67)</f>
        <v>49860</v>
      </c>
      <c r="J67" s="200"/>
      <c r="K67" s="188">
        <v>1918272</v>
      </c>
      <c r="L67" s="187">
        <v>2020515</v>
      </c>
      <c r="M67" s="187">
        <v>1870617</v>
      </c>
      <c r="N67" s="187">
        <v>1443387</v>
      </c>
      <c r="O67" s="188">
        <v>650706</v>
      </c>
      <c r="P67" s="187">
        <f t="shared" si="16"/>
        <v>7903497</v>
      </c>
      <c r="Q67" s="191">
        <f t="shared" si="17"/>
        <v>7953357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21150</v>
      </c>
      <c r="I70" s="184">
        <f>SUM(I71:I73)</f>
        <v>21150</v>
      </c>
      <c r="J70" s="203"/>
      <c r="K70" s="183">
        <f aca="true" t="shared" si="18" ref="K70:Q70">SUM(K71:K73)</f>
        <v>5150724</v>
      </c>
      <c r="L70" s="182">
        <f t="shared" si="18"/>
        <v>9487249</v>
      </c>
      <c r="M70" s="182">
        <f t="shared" si="18"/>
        <v>12779311</v>
      </c>
      <c r="N70" s="182">
        <f t="shared" si="18"/>
        <v>14205087</v>
      </c>
      <c r="O70" s="183">
        <f t="shared" si="18"/>
        <v>21475020</v>
      </c>
      <c r="P70" s="182">
        <f t="shared" si="18"/>
        <v>63097391</v>
      </c>
      <c r="Q70" s="186">
        <f t="shared" si="18"/>
        <v>63118541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21150</v>
      </c>
      <c r="I71" s="189">
        <f>SUM(G71:H71)</f>
        <v>21150</v>
      </c>
      <c r="J71" s="200"/>
      <c r="K71" s="188">
        <v>1525853</v>
      </c>
      <c r="L71" s="187">
        <v>3593495</v>
      </c>
      <c r="M71" s="187">
        <v>5673546</v>
      </c>
      <c r="N71" s="187">
        <v>7046715</v>
      </c>
      <c r="O71" s="188">
        <v>9638511</v>
      </c>
      <c r="P71" s="187">
        <f>SUM(J71:O71)</f>
        <v>27478120</v>
      </c>
      <c r="Q71" s="191">
        <f>I71+P71</f>
        <v>27499270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3424022</v>
      </c>
      <c r="L72" s="187">
        <v>5799592</v>
      </c>
      <c r="M72" s="187">
        <v>6338357</v>
      </c>
      <c r="N72" s="187">
        <v>4863844</v>
      </c>
      <c r="O72" s="188">
        <v>4041786</v>
      </c>
      <c r="P72" s="187">
        <f>SUM(J72:O72)</f>
        <v>24467601</v>
      </c>
      <c r="Q72" s="191">
        <f>I72+P72</f>
        <v>24467601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200849</v>
      </c>
      <c r="L73" s="209">
        <v>94162</v>
      </c>
      <c r="M73" s="209">
        <v>767408</v>
      </c>
      <c r="N73" s="209">
        <v>2294528</v>
      </c>
      <c r="O73" s="208">
        <v>7794723</v>
      </c>
      <c r="P73" s="209">
        <f>SUM(J73:O73)</f>
        <v>11151670</v>
      </c>
      <c r="Q73" s="210">
        <f>I73+P73</f>
        <v>11151670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5420241</v>
      </c>
      <c r="H74" s="212">
        <f t="shared" si="19"/>
        <v>4985301</v>
      </c>
      <c r="I74" s="213">
        <f t="shared" si="19"/>
        <v>10405542</v>
      </c>
      <c r="J74" s="214">
        <f t="shared" si="19"/>
        <v>12165</v>
      </c>
      <c r="K74" s="212">
        <f t="shared" si="19"/>
        <v>22193232</v>
      </c>
      <c r="L74" s="211">
        <f t="shared" si="19"/>
        <v>27824636</v>
      </c>
      <c r="M74" s="211">
        <f t="shared" si="19"/>
        <v>32233400</v>
      </c>
      <c r="N74" s="211">
        <f t="shared" si="19"/>
        <v>27861137</v>
      </c>
      <c r="O74" s="212">
        <f t="shared" si="19"/>
        <v>34050009</v>
      </c>
      <c r="P74" s="211">
        <f t="shared" si="19"/>
        <v>144174579</v>
      </c>
      <c r="Q74" s="215">
        <f t="shared" si="19"/>
        <v>154580121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60835878</v>
      </c>
      <c r="H76" s="183">
        <f t="shared" si="20"/>
        <v>52830200</v>
      </c>
      <c r="I76" s="184">
        <f t="shared" si="20"/>
        <v>113666078</v>
      </c>
      <c r="J76" s="185">
        <f t="shared" si="20"/>
        <v>128949</v>
      </c>
      <c r="K76" s="223">
        <f t="shared" si="20"/>
        <v>160103608</v>
      </c>
      <c r="L76" s="182">
        <f t="shared" si="20"/>
        <v>170251587</v>
      </c>
      <c r="M76" s="182">
        <f t="shared" si="20"/>
        <v>182964031</v>
      </c>
      <c r="N76" s="182">
        <f t="shared" si="20"/>
        <v>124799921</v>
      </c>
      <c r="O76" s="183">
        <f t="shared" si="20"/>
        <v>122402842</v>
      </c>
      <c r="P76" s="182">
        <f t="shared" si="20"/>
        <v>760650938</v>
      </c>
      <c r="Q76" s="186">
        <f t="shared" si="20"/>
        <v>874317016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28853243</v>
      </c>
      <c r="H77" s="188">
        <f t="shared" si="21"/>
        <v>19235715</v>
      </c>
      <c r="I77" s="189">
        <f t="shared" si="21"/>
        <v>48088958</v>
      </c>
      <c r="J77" s="190">
        <f t="shared" si="21"/>
        <v>0</v>
      </c>
      <c r="K77" s="224">
        <f t="shared" si="21"/>
        <v>59902270</v>
      </c>
      <c r="L77" s="187">
        <f t="shared" si="21"/>
        <v>62531391</v>
      </c>
      <c r="M77" s="187">
        <f t="shared" si="21"/>
        <v>73192749</v>
      </c>
      <c r="N77" s="187">
        <f t="shared" si="21"/>
        <v>56024067</v>
      </c>
      <c r="O77" s="188">
        <f t="shared" si="21"/>
        <v>69899153</v>
      </c>
      <c r="P77" s="187">
        <f t="shared" si="21"/>
        <v>321549630</v>
      </c>
      <c r="Q77" s="191">
        <f t="shared" si="21"/>
        <v>369638588</v>
      </c>
    </row>
    <row r="78" spans="3:17" ht="18" customHeight="1">
      <c r="C78" s="130"/>
      <c r="D78" s="133"/>
      <c r="E78" s="134" t="s">
        <v>92</v>
      </c>
      <c r="F78" s="135"/>
      <c r="G78" s="187">
        <v>26657950</v>
      </c>
      <c r="H78" s="188">
        <v>15831524</v>
      </c>
      <c r="I78" s="189">
        <f>SUM(G78:H78)</f>
        <v>42489474</v>
      </c>
      <c r="J78" s="190">
        <v>0</v>
      </c>
      <c r="K78" s="224">
        <v>50041028</v>
      </c>
      <c r="L78" s="187">
        <v>50370494</v>
      </c>
      <c r="M78" s="187">
        <v>55262355</v>
      </c>
      <c r="N78" s="187">
        <v>40080567</v>
      </c>
      <c r="O78" s="188">
        <v>42837586</v>
      </c>
      <c r="P78" s="187">
        <f>SUM(J78:O78)</f>
        <v>238592030</v>
      </c>
      <c r="Q78" s="191">
        <f>I78+P78</f>
        <v>281081504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81471</v>
      </c>
      <c r="I79" s="189">
        <f>SUM(G79:H79)</f>
        <v>81471</v>
      </c>
      <c r="J79" s="190">
        <v>0</v>
      </c>
      <c r="K79" s="224">
        <v>182320</v>
      </c>
      <c r="L79" s="187">
        <v>865020</v>
      </c>
      <c r="M79" s="187">
        <v>2209305</v>
      </c>
      <c r="N79" s="187">
        <v>3269096</v>
      </c>
      <c r="O79" s="188">
        <v>8660442</v>
      </c>
      <c r="P79" s="187">
        <f>SUM(J79:O79)</f>
        <v>15186183</v>
      </c>
      <c r="Q79" s="191">
        <f>I79+P79</f>
        <v>15267654</v>
      </c>
    </row>
    <row r="80" spans="3:17" ht="18" customHeight="1">
      <c r="C80" s="130"/>
      <c r="D80" s="133"/>
      <c r="E80" s="134" t="s">
        <v>94</v>
      </c>
      <c r="F80" s="135"/>
      <c r="G80" s="187">
        <v>1390049</v>
      </c>
      <c r="H80" s="188">
        <v>2647196</v>
      </c>
      <c r="I80" s="189">
        <f>SUM(G80:H80)</f>
        <v>4037245</v>
      </c>
      <c r="J80" s="190">
        <v>0</v>
      </c>
      <c r="K80" s="224">
        <v>7442222</v>
      </c>
      <c r="L80" s="187">
        <v>9072977</v>
      </c>
      <c r="M80" s="187">
        <v>13279469</v>
      </c>
      <c r="N80" s="187">
        <v>10593804</v>
      </c>
      <c r="O80" s="188">
        <v>16357934</v>
      </c>
      <c r="P80" s="187">
        <f>SUM(J80:O80)</f>
        <v>56746406</v>
      </c>
      <c r="Q80" s="191">
        <f>I80+P80</f>
        <v>60783651</v>
      </c>
    </row>
    <row r="81" spans="3:17" ht="18" customHeight="1">
      <c r="C81" s="130"/>
      <c r="D81" s="133"/>
      <c r="E81" s="134" t="s">
        <v>95</v>
      </c>
      <c r="F81" s="135"/>
      <c r="G81" s="187">
        <v>97344</v>
      </c>
      <c r="H81" s="188">
        <v>161824</v>
      </c>
      <c r="I81" s="189">
        <f>SUM(G81:H81)</f>
        <v>259168</v>
      </c>
      <c r="J81" s="190">
        <v>0</v>
      </c>
      <c r="K81" s="224">
        <v>434200</v>
      </c>
      <c r="L81" s="187">
        <v>405600</v>
      </c>
      <c r="M81" s="187">
        <v>476320</v>
      </c>
      <c r="N81" s="187">
        <v>429000</v>
      </c>
      <c r="O81" s="188">
        <v>255091</v>
      </c>
      <c r="P81" s="187">
        <f>SUM(J81:O81)</f>
        <v>2000211</v>
      </c>
      <c r="Q81" s="191">
        <f>I81+P81</f>
        <v>2259379</v>
      </c>
    </row>
    <row r="82" spans="3:17" ht="18" customHeight="1">
      <c r="C82" s="130"/>
      <c r="D82" s="133"/>
      <c r="E82" s="295" t="s">
        <v>105</v>
      </c>
      <c r="F82" s="296"/>
      <c r="G82" s="187">
        <v>707900</v>
      </c>
      <c r="H82" s="188">
        <v>513700</v>
      </c>
      <c r="I82" s="189">
        <f>SUM(G82:H82)</f>
        <v>1221600</v>
      </c>
      <c r="J82" s="190">
        <v>0</v>
      </c>
      <c r="K82" s="224">
        <v>1802500</v>
      </c>
      <c r="L82" s="187">
        <v>1817300</v>
      </c>
      <c r="M82" s="187">
        <v>1965300</v>
      </c>
      <c r="N82" s="187">
        <v>1651600</v>
      </c>
      <c r="O82" s="188">
        <v>1788100</v>
      </c>
      <c r="P82" s="187">
        <f>SUM(J82:O82)</f>
        <v>9024800</v>
      </c>
      <c r="Q82" s="191">
        <f>I82+P82</f>
        <v>10246400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14232173</v>
      </c>
      <c r="H83" s="188">
        <f t="shared" si="22"/>
        <v>19460238</v>
      </c>
      <c r="I83" s="189">
        <f t="shared" si="22"/>
        <v>33692411</v>
      </c>
      <c r="J83" s="190">
        <f t="shared" si="22"/>
        <v>128949</v>
      </c>
      <c r="K83" s="224">
        <f t="shared" si="22"/>
        <v>53066073</v>
      </c>
      <c r="L83" s="187">
        <f t="shared" si="22"/>
        <v>54448398</v>
      </c>
      <c r="M83" s="187">
        <f t="shared" si="22"/>
        <v>51474010</v>
      </c>
      <c r="N83" s="187">
        <f t="shared" si="22"/>
        <v>28386569</v>
      </c>
      <c r="O83" s="188">
        <f t="shared" si="22"/>
        <v>15919086</v>
      </c>
      <c r="P83" s="187">
        <f t="shared" si="22"/>
        <v>203423085</v>
      </c>
      <c r="Q83" s="191">
        <f t="shared" si="22"/>
        <v>237115496</v>
      </c>
    </row>
    <row r="84" spans="3:17" ht="18" customHeight="1">
      <c r="C84" s="130"/>
      <c r="D84" s="133"/>
      <c r="E84" s="137" t="s">
        <v>97</v>
      </c>
      <c r="F84" s="137"/>
      <c r="G84" s="187">
        <v>11977566</v>
      </c>
      <c r="H84" s="188">
        <v>16027368</v>
      </c>
      <c r="I84" s="189">
        <f>SUM(G84:H84)</f>
        <v>28004934</v>
      </c>
      <c r="J84" s="190">
        <v>128949</v>
      </c>
      <c r="K84" s="224">
        <v>44215033</v>
      </c>
      <c r="L84" s="187">
        <v>42527041</v>
      </c>
      <c r="M84" s="187">
        <v>40922002</v>
      </c>
      <c r="N84" s="187">
        <v>21283970</v>
      </c>
      <c r="O84" s="188">
        <v>13298377</v>
      </c>
      <c r="P84" s="187">
        <f>SUM(J84:O84)</f>
        <v>162375372</v>
      </c>
      <c r="Q84" s="191">
        <f>I84+P84</f>
        <v>190380306</v>
      </c>
    </row>
    <row r="85" spans="3:17" ht="18" customHeight="1">
      <c r="C85" s="130"/>
      <c r="D85" s="133"/>
      <c r="E85" s="137" t="s">
        <v>98</v>
      </c>
      <c r="F85" s="137"/>
      <c r="G85" s="187">
        <v>2254607</v>
      </c>
      <c r="H85" s="188">
        <v>3432870</v>
      </c>
      <c r="I85" s="189">
        <f>SUM(G85:H85)</f>
        <v>5687477</v>
      </c>
      <c r="J85" s="190">
        <v>0</v>
      </c>
      <c r="K85" s="224">
        <v>8851040</v>
      </c>
      <c r="L85" s="187">
        <v>11921357</v>
      </c>
      <c r="M85" s="187">
        <v>10552008</v>
      </c>
      <c r="N85" s="187">
        <v>7102599</v>
      </c>
      <c r="O85" s="188">
        <v>2620709</v>
      </c>
      <c r="P85" s="187">
        <f>SUM(J85:O85)</f>
        <v>41047713</v>
      </c>
      <c r="Q85" s="191">
        <f>I85+P85</f>
        <v>46735190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194238</v>
      </c>
      <c r="H86" s="188">
        <f t="shared" si="23"/>
        <v>472073</v>
      </c>
      <c r="I86" s="189">
        <f t="shared" si="23"/>
        <v>666311</v>
      </c>
      <c r="J86" s="190">
        <f t="shared" si="23"/>
        <v>0</v>
      </c>
      <c r="K86" s="224">
        <f t="shared" si="23"/>
        <v>5497077</v>
      </c>
      <c r="L86" s="187">
        <f t="shared" si="23"/>
        <v>9378921</v>
      </c>
      <c r="M86" s="187">
        <f t="shared" si="23"/>
        <v>14878345</v>
      </c>
      <c r="N86" s="187">
        <f t="shared" si="23"/>
        <v>12274420</v>
      </c>
      <c r="O86" s="188">
        <f t="shared" si="23"/>
        <v>11041116</v>
      </c>
      <c r="P86" s="187">
        <f t="shared" si="23"/>
        <v>53069879</v>
      </c>
      <c r="Q86" s="191">
        <f t="shared" si="23"/>
        <v>53736190</v>
      </c>
    </row>
    <row r="87" spans="3:17" ht="18" customHeight="1">
      <c r="C87" s="130"/>
      <c r="D87" s="133"/>
      <c r="E87" s="134" t="s">
        <v>99</v>
      </c>
      <c r="F87" s="135"/>
      <c r="G87" s="187">
        <v>171764</v>
      </c>
      <c r="H87" s="188">
        <v>362125</v>
      </c>
      <c r="I87" s="189">
        <f>SUM(G87:H87)</f>
        <v>533889</v>
      </c>
      <c r="J87" s="190">
        <v>0</v>
      </c>
      <c r="K87" s="224">
        <v>4799949</v>
      </c>
      <c r="L87" s="187">
        <v>7516156</v>
      </c>
      <c r="M87" s="187">
        <v>11280546</v>
      </c>
      <c r="N87" s="187">
        <v>9685259</v>
      </c>
      <c r="O87" s="188">
        <v>7661628</v>
      </c>
      <c r="P87" s="187">
        <f>SUM(J87:O87)</f>
        <v>40943538</v>
      </c>
      <c r="Q87" s="191">
        <f>I87+P87</f>
        <v>41477427</v>
      </c>
    </row>
    <row r="88" spans="3:17" ht="18" customHeight="1">
      <c r="C88" s="130"/>
      <c r="D88" s="133"/>
      <c r="E88" s="284" t="s">
        <v>100</v>
      </c>
      <c r="F88" s="286"/>
      <c r="G88" s="187">
        <v>22474</v>
      </c>
      <c r="H88" s="188">
        <v>109948</v>
      </c>
      <c r="I88" s="189">
        <f>SUM(G88:H88)</f>
        <v>132422</v>
      </c>
      <c r="J88" s="190">
        <v>0</v>
      </c>
      <c r="K88" s="224">
        <v>697128</v>
      </c>
      <c r="L88" s="187">
        <v>1862765</v>
      </c>
      <c r="M88" s="187">
        <v>3597799</v>
      </c>
      <c r="N88" s="187">
        <v>2589161</v>
      </c>
      <c r="O88" s="188">
        <v>3379488</v>
      </c>
      <c r="P88" s="187">
        <f>SUM(J88:O88)</f>
        <v>12126341</v>
      </c>
      <c r="Q88" s="191">
        <f>I88+P88</f>
        <v>12258763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5842146</v>
      </c>
      <c r="H90" s="188">
        <f t="shared" si="24"/>
        <v>3293978</v>
      </c>
      <c r="I90" s="189">
        <f t="shared" si="24"/>
        <v>9136124</v>
      </c>
      <c r="J90" s="190">
        <f t="shared" si="24"/>
        <v>0</v>
      </c>
      <c r="K90" s="188">
        <f t="shared" si="24"/>
        <v>8042890</v>
      </c>
      <c r="L90" s="187">
        <f t="shared" si="24"/>
        <v>12690563</v>
      </c>
      <c r="M90" s="187">
        <f t="shared" si="24"/>
        <v>15077618</v>
      </c>
      <c r="N90" s="187">
        <f t="shared" si="24"/>
        <v>10517547</v>
      </c>
      <c r="O90" s="188">
        <f t="shared" si="24"/>
        <v>9908139</v>
      </c>
      <c r="P90" s="187">
        <f t="shared" si="24"/>
        <v>56236757</v>
      </c>
      <c r="Q90" s="191">
        <f t="shared" si="24"/>
        <v>65372881</v>
      </c>
    </row>
    <row r="91" spans="3:17" ht="18" customHeight="1">
      <c r="C91" s="130"/>
      <c r="D91" s="133"/>
      <c r="E91" s="139" t="s">
        <v>102</v>
      </c>
      <c r="F91" s="135"/>
      <c r="G91" s="187">
        <v>2047000</v>
      </c>
      <c r="H91" s="188">
        <v>2152080</v>
      </c>
      <c r="I91" s="189">
        <f>SUM(G91:H91)</f>
        <v>4199080</v>
      </c>
      <c r="J91" s="190">
        <v>0</v>
      </c>
      <c r="K91" s="188">
        <v>4869550</v>
      </c>
      <c r="L91" s="187">
        <v>10430780</v>
      </c>
      <c r="M91" s="187">
        <v>12224570</v>
      </c>
      <c r="N91" s="187">
        <v>9028350</v>
      </c>
      <c r="O91" s="188">
        <v>9438420</v>
      </c>
      <c r="P91" s="187">
        <f>SUM(J91:O91)</f>
        <v>45991670</v>
      </c>
      <c r="Q91" s="191">
        <f>I91+P91</f>
        <v>50190750</v>
      </c>
    </row>
    <row r="92" spans="3:17" ht="18" customHeight="1">
      <c r="C92" s="130"/>
      <c r="D92" s="140"/>
      <c r="E92" s="137" t="s">
        <v>74</v>
      </c>
      <c r="F92" s="141"/>
      <c r="G92" s="187">
        <v>826945</v>
      </c>
      <c r="H92" s="188">
        <v>442017</v>
      </c>
      <c r="I92" s="189">
        <f>SUM(G92:H92)</f>
        <v>1268962</v>
      </c>
      <c r="J92" s="190">
        <v>0</v>
      </c>
      <c r="K92" s="188">
        <v>1177315</v>
      </c>
      <c r="L92" s="187">
        <v>964393</v>
      </c>
      <c r="M92" s="187">
        <v>1198504</v>
      </c>
      <c r="N92" s="187">
        <v>714723</v>
      </c>
      <c r="O92" s="188">
        <v>336464</v>
      </c>
      <c r="P92" s="187">
        <f>SUM(J92:O92)</f>
        <v>4391399</v>
      </c>
      <c r="Q92" s="191">
        <f>I92+P92</f>
        <v>5660361</v>
      </c>
    </row>
    <row r="93" spans="3:17" ht="18" customHeight="1">
      <c r="C93" s="130"/>
      <c r="D93" s="142"/>
      <c r="E93" s="134" t="s">
        <v>75</v>
      </c>
      <c r="F93" s="143"/>
      <c r="G93" s="187">
        <v>2968201</v>
      </c>
      <c r="H93" s="188">
        <v>699881</v>
      </c>
      <c r="I93" s="189">
        <f>SUM(G93:H93)</f>
        <v>3668082</v>
      </c>
      <c r="J93" s="190">
        <v>0</v>
      </c>
      <c r="K93" s="188">
        <v>1996025</v>
      </c>
      <c r="L93" s="187">
        <v>1295390</v>
      </c>
      <c r="M93" s="187">
        <v>1654544</v>
      </c>
      <c r="N93" s="187">
        <v>774474</v>
      </c>
      <c r="O93" s="188">
        <v>133255</v>
      </c>
      <c r="P93" s="187">
        <f>SUM(J93:O93)</f>
        <v>5853688</v>
      </c>
      <c r="Q93" s="191">
        <f>I93+P93</f>
        <v>9521770</v>
      </c>
    </row>
    <row r="94" spans="3:17" ht="18" customHeight="1">
      <c r="C94" s="130"/>
      <c r="D94" s="133" t="s">
        <v>76</v>
      </c>
      <c r="E94" s="144"/>
      <c r="F94" s="144"/>
      <c r="G94" s="187">
        <v>3659382</v>
      </c>
      <c r="H94" s="188">
        <v>6442486</v>
      </c>
      <c r="I94" s="189">
        <f>SUM(G94:H94)</f>
        <v>10101868</v>
      </c>
      <c r="J94" s="190">
        <v>0</v>
      </c>
      <c r="K94" s="188">
        <v>16189489</v>
      </c>
      <c r="L94" s="187">
        <v>17435544</v>
      </c>
      <c r="M94" s="187">
        <v>14172766</v>
      </c>
      <c r="N94" s="187">
        <v>9959497</v>
      </c>
      <c r="O94" s="188">
        <v>9179896</v>
      </c>
      <c r="P94" s="187">
        <f>SUM(J94:O94)</f>
        <v>66937192</v>
      </c>
      <c r="Q94" s="191">
        <f>I94+P94</f>
        <v>77039060</v>
      </c>
    </row>
    <row r="95" spans="3:17" ht="18" customHeight="1">
      <c r="C95" s="145"/>
      <c r="D95" s="146" t="s">
        <v>103</v>
      </c>
      <c r="E95" s="147"/>
      <c r="F95" s="147"/>
      <c r="G95" s="192">
        <v>8054696</v>
      </c>
      <c r="H95" s="193">
        <v>3925710</v>
      </c>
      <c r="I95" s="194">
        <f>SUM(G95:H95)</f>
        <v>11980406</v>
      </c>
      <c r="J95" s="195">
        <v>0</v>
      </c>
      <c r="K95" s="193">
        <v>17405809</v>
      </c>
      <c r="L95" s="192">
        <v>13766770</v>
      </c>
      <c r="M95" s="192">
        <v>14168543</v>
      </c>
      <c r="N95" s="192">
        <v>7637821</v>
      </c>
      <c r="O95" s="193">
        <v>6455452</v>
      </c>
      <c r="P95" s="194">
        <f>SUM(J95:O95)</f>
        <v>59434395</v>
      </c>
      <c r="Q95" s="196">
        <f>I95+P95</f>
        <v>71414801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154876</v>
      </c>
      <c r="H96" s="183">
        <f t="shared" si="25"/>
        <v>613263</v>
      </c>
      <c r="I96" s="184">
        <f t="shared" si="25"/>
        <v>768139</v>
      </c>
      <c r="J96" s="185">
        <f t="shared" si="25"/>
        <v>0</v>
      </c>
      <c r="K96" s="223">
        <f t="shared" si="25"/>
        <v>22786058</v>
      </c>
      <c r="L96" s="182">
        <f t="shared" si="25"/>
        <v>24954127</v>
      </c>
      <c r="M96" s="182">
        <f t="shared" si="25"/>
        <v>24332679</v>
      </c>
      <c r="N96" s="182">
        <f t="shared" si="25"/>
        <v>20129427</v>
      </c>
      <c r="O96" s="183">
        <f t="shared" si="25"/>
        <v>10057312</v>
      </c>
      <c r="P96" s="182">
        <f t="shared" si="25"/>
        <v>102259603</v>
      </c>
      <c r="Q96" s="186">
        <f>SUM(Q97:Q102)</f>
        <v>103027742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107505</v>
      </c>
      <c r="H98" s="188">
        <v>0</v>
      </c>
      <c r="I98" s="189">
        <f>SUM(G98:H98)</f>
        <v>107505</v>
      </c>
      <c r="J98" s="190">
        <v>0</v>
      </c>
      <c r="K98" s="224">
        <v>1065623</v>
      </c>
      <c r="L98" s="187">
        <v>2229212</v>
      </c>
      <c r="M98" s="187">
        <v>2663966</v>
      </c>
      <c r="N98" s="187">
        <v>3912624</v>
      </c>
      <c r="O98" s="188">
        <v>2626438</v>
      </c>
      <c r="P98" s="187">
        <f t="shared" si="26"/>
        <v>12497863</v>
      </c>
      <c r="Q98" s="191">
        <f>I98+P98</f>
        <v>12605368</v>
      </c>
    </row>
    <row r="99" spans="3:17" ht="18" customHeight="1">
      <c r="C99" s="130"/>
      <c r="D99" s="284" t="s">
        <v>80</v>
      </c>
      <c r="E99" s="285"/>
      <c r="F99" s="286"/>
      <c r="G99" s="187">
        <v>47371</v>
      </c>
      <c r="H99" s="188">
        <v>84747</v>
      </c>
      <c r="I99" s="189">
        <f>SUM(G99:H99)</f>
        <v>132118</v>
      </c>
      <c r="J99" s="190">
        <v>0</v>
      </c>
      <c r="K99" s="224">
        <v>1397715</v>
      </c>
      <c r="L99" s="187">
        <v>1336203</v>
      </c>
      <c r="M99" s="187">
        <v>1942912</v>
      </c>
      <c r="N99" s="187">
        <v>949356</v>
      </c>
      <c r="O99" s="188">
        <v>533392</v>
      </c>
      <c r="P99" s="187">
        <f>SUM(J99:O99)</f>
        <v>6159578</v>
      </c>
      <c r="Q99" s="191">
        <f t="shared" si="27"/>
        <v>6291696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528516</v>
      </c>
      <c r="I100" s="189">
        <f>SUM(G100:H100)</f>
        <v>528516</v>
      </c>
      <c r="J100" s="200"/>
      <c r="K100" s="224">
        <v>20322720</v>
      </c>
      <c r="L100" s="187">
        <v>21388712</v>
      </c>
      <c r="M100" s="187">
        <v>19725801</v>
      </c>
      <c r="N100" s="187">
        <v>15267447</v>
      </c>
      <c r="O100" s="188">
        <v>6897482</v>
      </c>
      <c r="P100" s="187">
        <f t="shared" si="26"/>
        <v>83602162</v>
      </c>
      <c r="Q100" s="191">
        <f t="shared" si="27"/>
        <v>84130678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219960</v>
      </c>
      <c r="I103" s="184">
        <f>SUM(I104:I106)</f>
        <v>219960</v>
      </c>
      <c r="J103" s="203"/>
      <c r="K103" s="223">
        <f aca="true" t="shared" si="28" ref="K103:P103">SUM(K104:K106)</f>
        <v>53415016</v>
      </c>
      <c r="L103" s="182">
        <f t="shared" si="28"/>
        <v>98422250</v>
      </c>
      <c r="M103" s="182">
        <f t="shared" si="28"/>
        <v>132541372</v>
      </c>
      <c r="N103" s="182">
        <f t="shared" si="28"/>
        <v>147266036</v>
      </c>
      <c r="O103" s="183">
        <f t="shared" si="28"/>
        <v>222407299</v>
      </c>
      <c r="P103" s="182">
        <f t="shared" si="28"/>
        <v>654051973</v>
      </c>
      <c r="Q103" s="186">
        <f>SUM(Q104:Q106)</f>
        <v>654271933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219960</v>
      </c>
      <c r="I104" s="189">
        <f>SUM(G104:H104)</f>
        <v>219960</v>
      </c>
      <c r="J104" s="200"/>
      <c r="K104" s="224">
        <v>15817157</v>
      </c>
      <c r="L104" s="187">
        <v>37273172</v>
      </c>
      <c r="M104" s="187">
        <v>58830968</v>
      </c>
      <c r="N104" s="187">
        <v>73106788</v>
      </c>
      <c r="O104" s="188">
        <v>100052975</v>
      </c>
      <c r="P104" s="187">
        <f>SUM(J104:O104)</f>
        <v>285081060</v>
      </c>
      <c r="Q104" s="191">
        <f>I104+P104</f>
        <v>285301020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35527601</v>
      </c>
      <c r="L105" s="187">
        <v>60176178</v>
      </c>
      <c r="M105" s="187">
        <v>65819529</v>
      </c>
      <c r="N105" s="187">
        <v>50495825</v>
      </c>
      <c r="O105" s="188">
        <v>41980918</v>
      </c>
      <c r="P105" s="187">
        <f>SUM(J105:O105)</f>
        <v>254000051</v>
      </c>
      <c r="Q105" s="191">
        <f>I105+P105</f>
        <v>254000051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2070258</v>
      </c>
      <c r="L106" s="209">
        <v>972900</v>
      </c>
      <c r="M106" s="209">
        <v>7890875</v>
      </c>
      <c r="N106" s="209">
        <v>23663423</v>
      </c>
      <c r="O106" s="208">
        <v>80373406</v>
      </c>
      <c r="P106" s="209">
        <f>SUM(J106:O106)</f>
        <v>114970862</v>
      </c>
      <c r="Q106" s="210">
        <f>I106+P106</f>
        <v>114970862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60990754</v>
      </c>
      <c r="H107" s="212">
        <f t="shared" si="29"/>
        <v>53663423</v>
      </c>
      <c r="I107" s="213">
        <f t="shared" si="29"/>
        <v>114654177</v>
      </c>
      <c r="J107" s="214">
        <f t="shared" si="29"/>
        <v>128949</v>
      </c>
      <c r="K107" s="227">
        <f t="shared" si="29"/>
        <v>236304682</v>
      </c>
      <c r="L107" s="211">
        <f t="shared" si="29"/>
        <v>293627964</v>
      </c>
      <c r="M107" s="211">
        <f t="shared" si="29"/>
        <v>339838082</v>
      </c>
      <c r="N107" s="211">
        <f t="shared" si="29"/>
        <v>292195384</v>
      </c>
      <c r="O107" s="212">
        <f t="shared" si="29"/>
        <v>354867453</v>
      </c>
      <c r="P107" s="211">
        <f t="shared" si="29"/>
        <v>1516962514</v>
      </c>
      <c r="Q107" s="215">
        <f>Q76+Q96+Q103</f>
        <v>1631616691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55557581</v>
      </c>
      <c r="H109" s="183">
        <f t="shared" si="30"/>
        <v>47939446</v>
      </c>
      <c r="I109" s="184">
        <f t="shared" si="30"/>
        <v>103497027</v>
      </c>
      <c r="J109" s="185">
        <f t="shared" si="30"/>
        <v>116054</v>
      </c>
      <c r="K109" s="223">
        <f t="shared" si="30"/>
        <v>145832670</v>
      </c>
      <c r="L109" s="182">
        <f t="shared" si="30"/>
        <v>154619602</v>
      </c>
      <c r="M109" s="182">
        <f t="shared" si="30"/>
        <v>166099576</v>
      </c>
      <c r="N109" s="182">
        <f t="shared" si="30"/>
        <v>113085906</v>
      </c>
      <c r="O109" s="183">
        <f t="shared" si="30"/>
        <v>110807644</v>
      </c>
      <c r="P109" s="182">
        <f t="shared" si="30"/>
        <v>690561452</v>
      </c>
      <c r="Q109" s="186">
        <f t="shared" si="30"/>
        <v>794058479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25967890</v>
      </c>
      <c r="H110" s="188">
        <f t="shared" si="31"/>
        <v>17312041</v>
      </c>
      <c r="I110" s="189">
        <f t="shared" si="31"/>
        <v>43279931</v>
      </c>
      <c r="J110" s="190">
        <f t="shared" si="31"/>
        <v>0</v>
      </c>
      <c r="K110" s="224">
        <f t="shared" si="31"/>
        <v>53911488</v>
      </c>
      <c r="L110" s="187">
        <f t="shared" si="31"/>
        <v>56277814</v>
      </c>
      <c r="M110" s="187">
        <f t="shared" si="31"/>
        <v>65873078</v>
      </c>
      <c r="N110" s="187">
        <f t="shared" si="31"/>
        <v>50423153</v>
      </c>
      <c r="O110" s="188">
        <f t="shared" si="31"/>
        <v>62908933</v>
      </c>
      <c r="P110" s="187">
        <f t="shared" si="31"/>
        <v>289394466</v>
      </c>
      <c r="Q110" s="191">
        <f t="shared" si="31"/>
        <v>332674397</v>
      </c>
    </row>
    <row r="111" spans="3:17" ht="18" customHeight="1">
      <c r="C111" s="130"/>
      <c r="D111" s="133"/>
      <c r="E111" s="134" t="s">
        <v>92</v>
      </c>
      <c r="F111" s="135"/>
      <c r="G111" s="187">
        <v>23992150</v>
      </c>
      <c r="H111" s="188">
        <v>14248296</v>
      </c>
      <c r="I111" s="189">
        <f>SUM(G111:H111)</f>
        <v>38240446</v>
      </c>
      <c r="J111" s="190">
        <v>0</v>
      </c>
      <c r="K111" s="224">
        <v>45036435</v>
      </c>
      <c r="L111" s="187">
        <v>45333090</v>
      </c>
      <c r="M111" s="187">
        <v>49735827</v>
      </c>
      <c r="N111" s="187">
        <v>36074766</v>
      </c>
      <c r="O111" s="188">
        <v>38553649</v>
      </c>
      <c r="P111" s="187">
        <f>SUM(J111:O111)</f>
        <v>214733767</v>
      </c>
      <c r="Q111" s="191">
        <f>I111+P111</f>
        <v>252974213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73323</v>
      </c>
      <c r="I112" s="189">
        <f>SUM(G112:H112)</f>
        <v>73323</v>
      </c>
      <c r="J112" s="190">
        <v>0</v>
      </c>
      <c r="K112" s="224">
        <v>164088</v>
      </c>
      <c r="L112" s="187">
        <v>778518</v>
      </c>
      <c r="M112" s="187">
        <v>1988373</v>
      </c>
      <c r="N112" s="187">
        <v>2936885</v>
      </c>
      <c r="O112" s="188">
        <v>7794392</v>
      </c>
      <c r="P112" s="187">
        <f>SUM(J112:O112)</f>
        <v>13662256</v>
      </c>
      <c r="Q112" s="191">
        <f>I112+P112</f>
        <v>13735579</v>
      </c>
    </row>
    <row r="113" spans="3:17" ht="18" customHeight="1">
      <c r="C113" s="130"/>
      <c r="D113" s="133"/>
      <c r="E113" s="134" t="s">
        <v>94</v>
      </c>
      <c r="F113" s="135"/>
      <c r="G113" s="187">
        <v>1251024</v>
      </c>
      <c r="H113" s="188">
        <v>2382455</v>
      </c>
      <c r="I113" s="189">
        <f>SUM(G113:H113)</f>
        <v>3633479</v>
      </c>
      <c r="J113" s="190">
        <v>0</v>
      </c>
      <c r="K113" s="224">
        <v>6697943</v>
      </c>
      <c r="L113" s="187">
        <v>8165608</v>
      </c>
      <c r="M113" s="187">
        <v>11951430</v>
      </c>
      <c r="N113" s="187">
        <v>9538117</v>
      </c>
      <c r="O113" s="188">
        <v>14722025</v>
      </c>
      <c r="P113" s="187">
        <f>SUM(J113:O113)</f>
        <v>51075123</v>
      </c>
      <c r="Q113" s="191">
        <f>I113+P113</f>
        <v>54708602</v>
      </c>
    </row>
    <row r="114" spans="3:17" ht="18" customHeight="1">
      <c r="C114" s="130"/>
      <c r="D114" s="133"/>
      <c r="E114" s="134" t="s">
        <v>95</v>
      </c>
      <c r="F114" s="135"/>
      <c r="G114" s="187">
        <v>87606</v>
      </c>
      <c r="H114" s="188">
        <v>145637</v>
      </c>
      <c r="I114" s="189">
        <f>SUM(G114:H114)</f>
        <v>233243</v>
      </c>
      <c r="J114" s="190">
        <v>0</v>
      </c>
      <c r="K114" s="224">
        <v>390772</v>
      </c>
      <c r="L114" s="187">
        <v>365028</v>
      </c>
      <c r="M114" s="187">
        <v>428678</v>
      </c>
      <c r="N114" s="187">
        <v>386095</v>
      </c>
      <c r="O114" s="188">
        <v>229577</v>
      </c>
      <c r="P114" s="187">
        <f>SUM(J114:O114)</f>
        <v>1800150</v>
      </c>
      <c r="Q114" s="191">
        <f>I114+P114</f>
        <v>2033393</v>
      </c>
    </row>
    <row r="115" spans="3:17" ht="18" customHeight="1">
      <c r="C115" s="130"/>
      <c r="D115" s="133"/>
      <c r="E115" s="295" t="s">
        <v>105</v>
      </c>
      <c r="F115" s="296"/>
      <c r="G115" s="187">
        <v>637110</v>
      </c>
      <c r="H115" s="188">
        <v>462330</v>
      </c>
      <c r="I115" s="189">
        <f>SUM(G115:H115)</f>
        <v>1099440</v>
      </c>
      <c r="J115" s="190">
        <v>0</v>
      </c>
      <c r="K115" s="224">
        <v>1622250</v>
      </c>
      <c r="L115" s="187">
        <v>1635570</v>
      </c>
      <c r="M115" s="187">
        <v>1768770</v>
      </c>
      <c r="N115" s="187">
        <v>1487290</v>
      </c>
      <c r="O115" s="188">
        <v>1609290</v>
      </c>
      <c r="P115" s="187">
        <f>SUM(J115:O115)</f>
        <v>8123170</v>
      </c>
      <c r="Q115" s="191">
        <f>I115+P115</f>
        <v>9222610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12808848</v>
      </c>
      <c r="H116" s="188">
        <f t="shared" si="32"/>
        <v>17514046</v>
      </c>
      <c r="I116" s="189">
        <f t="shared" si="32"/>
        <v>30322894</v>
      </c>
      <c r="J116" s="190">
        <f t="shared" si="32"/>
        <v>116054</v>
      </c>
      <c r="K116" s="224">
        <f t="shared" si="32"/>
        <v>47758980</v>
      </c>
      <c r="L116" s="187">
        <f t="shared" si="32"/>
        <v>49018777</v>
      </c>
      <c r="M116" s="187">
        <f t="shared" si="32"/>
        <v>46326281</v>
      </c>
      <c r="N116" s="187">
        <f t="shared" si="32"/>
        <v>25547775</v>
      </c>
      <c r="O116" s="188">
        <f t="shared" si="32"/>
        <v>14327093</v>
      </c>
      <c r="P116" s="187">
        <f t="shared" si="32"/>
        <v>183094960</v>
      </c>
      <c r="Q116" s="191">
        <f t="shared" si="32"/>
        <v>213417854</v>
      </c>
    </row>
    <row r="117" spans="3:17" ht="18" customHeight="1">
      <c r="C117" s="130"/>
      <c r="D117" s="133"/>
      <c r="E117" s="137" t="s">
        <v>97</v>
      </c>
      <c r="F117" s="137"/>
      <c r="G117" s="187">
        <v>10779717</v>
      </c>
      <c r="H117" s="188">
        <v>14424514</v>
      </c>
      <c r="I117" s="189">
        <f>SUM(G117:H117)</f>
        <v>25204231</v>
      </c>
      <c r="J117" s="190">
        <v>116054</v>
      </c>
      <c r="K117" s="224">
        <v>39793129</v>
      </c>
      <c r="L117" s="187">
        <v>38289634</v>
      </c>
      <c r="M117" s="187">
        <v>36829558</v>
      </c>
      <c r="N117" s="187">
        <v>19155467</v>
      </c>
      <c r="O117" s="188">
        <v>11968476</v>
      </c>
      <c r="P117" s="187">
        <f>SUM(J117:O117)</f>
        <v>146152318</v>
      </c>
      <c r="Q117" s="191">
        <f>I117+P117</f>
        <v>171356549</v>
      </c>
    </row>
    <row r="118" spans="3:17" ht="18" customHeight="1">
      <c r="C118" s="130"/>
      <c r="D118" s="133"/>
      <c r="E118" s="137" t="s">
        <v>98</v>
      </c>
      <c r="F118" s="137"/>
      <c r="G118" s="187">
        <v>2029131</v>
      </c>
      <c r="H118" s="188">
        <v>3089532</v>
      </c>
      <c r="I118" s="189">
        <f>SUM(G118:H118)</f>
        <v>5118663</v>
      </c>
      <c r="J118" s="190">
        <v>0</v>
      </c>
      <c r="K118" s="224">
        <v>7965851</v>
      </c>
      <c r="L118" s="187">
        <v>10729143</v>
      </c>
      <c r="M118" s="187">
        <v>9496723</v>
      </c>
      <c r="N118" s="187">
        <v>6392308</v>
      </c>
      <c r="O118" s="188">
        <v>2358617</v>
      </c>
      <c r="P118" s="187">
        <f>SUM(J118:O118)</f>
        <v>36942642</v>
      </c>
      <c r="Q118" s="191">
        <f>I118+P118</f>
        <v>42061305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174811</v>
      </c>
      <c r="H119" s="188">
        <f t="shared" si="33"/>
        <v>424859</v>
      </c>
      <c r="I119" s="189">
        <f t="shared" si="33"/>
        <v>599670</v>
      </c>
      <c r="J119" s="190">
        <f t="shared" si="33"/>
        <v>0</v>
      </c>
      <c r="K119" s="224">
        <f t="shared" si="33"/>
        <v>4947322</v>
      </c>
      <c r="L119" s="187">
        <f t="shared" si="33"/>
        <v>8440951</v>
      </c>
      <c r="M119" s="187">
        <f t="shared" si="33"/>
        <v>13403533</v>
      </c>
      <c r="N119" s="187">
        <f t="shared" si="33"/>
        <v>11046922</v>
      </c>
      <c r="O119" s="188">
        <f t="shared" si="33"/>
        <v>9936954</v>
      </c>
      <c r="P119" s="187">
        <f t="shared" si="33"/>
        <v>47775682</v>
      </c>
      <c r="Q119" s="191">
        <f t="shared" si="33"/>
        <v>48375352</v>
      </c>
    </row>
    <row r="120" spans="3:17" ht="18" customHeight="1">
      <c r="C120" s="130"/>
      <c r="D120" s="133"/>
      <c r="E120" s="134" t="s">
        <v>99</v>
      </c>
      <c r="F120" s="135"/>
      <c r="G120" s="187">
        <v>154585</v>
      </c>
      <c r="H120" s="188">
        <v>325907</v>
      </c>
      <c r="I120" s="189">
        <f>SUM(G120:H120)</f>
        <v>480492</v>
      </c>
      <c r="J120" s="190">
        <v>0</v>
      </c>
      <c r="K120" s="224">
        <v>4319913</v>
      </c>
      <c r="L120" s="187">
        <v>6764479</v>
      </c>
      <c r="M120" s="187">
        <v>10165533</v>
      </c>
      <c r="N120" s="187">
        <v>8716693</v>
      </c>
      <c r="O120" s="188">
        <v>6895430</v>
      </c>
      <c r="P120" s="187">
        <f>SUM(J120:O120)</f>
        <v>36862048</v>
      </c>
      <c r="Q120" s="191">
        <f>I120+P120</f>
        <v>37342540</v>
      </c>
    </row>
    <row r="121" spans="3:17" ht="18" customHeight="1">
      <c r="C121" s="130"/>
      <c r="D121" s="133"/>
      <c r="E121" s="284" t="s">
        <v>100</v>
      </c>
      <c r="F121" s="286"/>
      <c r="G121" s="187">
        <v>20226</v>
      </c>
      <c r="H121" s="188">
        <v>98952</v>
      </c>
      <c r="I121" s="189">
        <f>SUM(G121:H121)</f>
        <v>119178</v>
      </c>
      <c r="J121" s="190">
        <v>0</v>
      </c>
      <c r="K121" s="224">
        <v>627409</v>
      </c>
      <c r="L121" s="187">
        <v>1676472</v>
      </c>
      <c r="M121" s="187">
        <v>3238000</v>
      </c>
      <c r="N121" s="187">
        <v>2330229</v>
      </c>
      <c r="O121" s="188">
        <v>3041524</v>
      </c>
      <c r="P121" s="187">
        <f>SUM(J121:O121)</f>
        <v>10913634</v>
      </c>
      <c r="Q121" s="191">
        <f>I121+P121</f>
        <v>11032812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5257926</v>
      </c>
      <c r="H123" s="188">
        <f t="shared" si="34"/>
        <v>2964578</v>
      </c>
      <c r="I123" s="189">
        <f t="shared" si="34"/>
        <v>8222504</v>
      </c>
      <c r="J123" s="190">
        <f t="shared" si="34"/>
        <v>0</v>
      </c>
      <c r="K123" s="188">
        <f t="shared" si="34"/>
        <v>7238594</v>
      </c>
      <c r="L123" s="187">
        <f t="shared" si="34"/>
        <v>11423327</v>
      </c>
      <c r="M123" s="187">
        <f t="shared" si="34"/>
        <v>13572688</v>
      </c>
      <c r="N123" s="187">
        <f t="shared" si="34"/>
        <v>9466691</v>
      </c>
      <c r="O123" s="188">
        <f t="shared" si="34"/>
        <v>8917324</v>
      </c>
      <c r="P123" s="187">
        <f t="shared" si="34"/>
        <v>50618624</v>
      </c>
      <c r="Q123" s="191">
        <f t="shared" si="34"/>
        <v>58841128</v>
      </c>
    </row>
    <row r="124" spans="3:17" ht="18" customHeight="1">
      <c r="C124" s="130"/>
      <c r="D124" s="133"/>
      <c r="E124" s="139" t="s">
        <v>102</v>
      </c>
      <c r="F124" s="135"/>
      <c r="G124" s="187">
        <v>1842300</v>
      </c>
      <c r="H124" s="188">
        <v>1936872</v>
      </c>
      <c r="I124" s="189">
        <f>SUM(G124:H124)</f>
        <v>3779172</v>
      </c>
      <c r="J124" s="190">
        <v>0</v>
      </c>
      <c r="K124" s="188">
        <v>4382595</v>
      </c>
      <c r="L124" s="187">
        <v>9389526</v>
      </c>
      <c r="M124" s="187">
        <v>11004948</v>
      </c>
      <c r="N124" s="187">
        <v>8126415</v>
      </c>
      <c r="O124" s="188">
        <v>8494578</v>
      </c>
      <c r="P124" s="187">
        <f>SUM(J124:O124)</f>
        <v>41398062</v>
      </c>
      <c r="Q124" s="191">
        <f>I124+P124</f>
        <v>45177234</v>
      </c>
    </row>
    <row r="125" spans="3:17" ht="18" customHeight="1">
      <c r="C125" s="130"/>
      <c r="D125" s="140"/>
      <c r="E125" s="137" t="s">
        <v>74</v>
      </c>
      <c r="F125" s="141"/>
      <c r="G125" s="187">
        <v>744248</v>
      </c>
      <c r="H125" s="188">
        <v>397814</v>
      </c>
      <c r="I125" s="189">
        <f>SUM(G125:H125)</f>
        <v>1142062</v>
      </c>
      <c r="J125" s="190">
        <v>0</v>
      </c>
      <c r="K125" s="188">
        <v>1059581</v>
      </c>
      <c r="L125" s="187">
        <v>867951</v>
      </c>
      <c r="M125" s="187">
        <v>1078652</v>
      </c>
      <c r="N125" s="187">
        <v>643250</v>
      </c>
      <c r="O125" s="188">
        <v>302817</v>
      </c>
      <c r="P125" s="187">
        <f>SUM(J125:O125)</f>
        <v>3952251</v>
      </c>
      <c r="Q125" s="191">
        <f>I125+P125</f>
        <v>5094313</v>
      </c>
    </row>
    <row r="126" spans="3:17" ht="18" customHeight="1">
      <c r="C126" s="130"/>
      <c r="D126" s="142"/>
      <c r="E126" s="134" t="s">
        <v>75</v>
      </c>
      <c r="F126" s="143"/>
      <c r="G126" s="187">
        <v>2671378</v>
      </c>
      <c r="H126" s="188">
        <v>629892</v>
      </c>
      <c r="I126" s="189">
        <f>SUM(G126:H126)</f>
        <v>3301270</v>
      </c>
      <c r="J126" s="190">
        <v>0</v>
      </c>
      <c r="K126" s="188">
        <v>1796418</v>
      </c>
      <c r="L126" s="187">
        <v>1165850</v>
      </c>
      <c r="M126" s="187">
        <v>1489088</v>
      </c>
      <c r="N126" s="187">
        <v>697026</v>
      </c>
      <c r="O126" s="188">
        <v>119929</v>
      </c>
      <c r="P126" s="187">
        <f>SUM(J126:O126)</f>
        <v>5268311</v>
      </c>
      <c r="Q126" s="191">
        <f>I126+P126</f>
        <v>8569581</v>
      </c>
    </row>
    <row r="127" spans="3:17" ht="18" customHeight="1">
      <c r="C127" s="130"/>
      <c r="D127" s="133" t="s">
        <v>76</v>
      </c>
      <c r="E127" s="144"/>
      <c r="F127" s="144"/>
      <c r="G127" s="187">
        <v>3293410</v>
      </c>
      <c r="H127" s="188">
        <v>5798212</v>
      </c>
      <c r="I127" s="189">
        <f>SUM(G127:H127)</f>
        <v>9091622</v>
      </c>
      <c r="J127" s="190">
        <v>0</v>
      </c>
      <c r="K127" s="188">
        <v>14570477</v>
      </c>
      <c r="L127" s="187">
        <v>15691963</v>
      </c>
      <c r="M127" s="187">
        <v>12755453</v>
      </c>
      <c r="N127" s="187">
        <v>8963544</v>
      </c>
      <c r="O127" s="188">
        <v>8261888</v>
      </c>
      <c r="P127" s="187">
        <f>SUM(J127:O127)</f>
        <v>60243325</v>
      </c>
      <c r="Q127" s="191">
        <f>I127+P127</f>
        <v>69334947</v>
      </c>
    </row>
    <row r="128" spans="3:17" ht="18" customHeight="1">
      <c r="C128" s="145"/>
      <c r="D128" s="146" t="s">
        <v>103</v>
      </c>
      <c r="E128" s="147"/>
      <c r="F128" s="147"/>
      <c r="G128" s="192">
        <v>8054696</v>
      </c>
      <c r="H128" s="193">
        <v>3925710</v>
      </c>
      <c r="I128" s="194">
        <f>SUM(G128:H128)</f>
        <v>11980406</v>
      </c>
      <c r="J128" s="195">
        <v>0</v>
      </c>
      <c r="K128" s="193">
        <v>17405809</v>
      </c>
      <c r="L128" s="192">
        <v>13766770</v>
      </c>
      <c r="M128" s="192">
        <v>14168543</v>
      </c>
      <c r="N128" s="192">
        <v>7637821</v>
      </c>
      <c r="O128" s="193">
        <v>6455452</v>
      </c>
      <c r="P128" s="194">
        <f>SUM(J128:O128)</f>
        <v>59434395</v>
      </c>
      <c r="Q128" s="196">
        <f>I128+P128</f>
        <v>71414801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139386</v>
      </c>
      <c r="H129" s="183">
        <f t="shared" si="35"/>
        <v>551936</v>
      </c>
      <c r="I129" s="184">
        <f t="shared" si="35"/>
        <v>691322</v>
      </c>
      <c r="J129" s="185">
        <f t="shared" si="35"/>
        <v>0</v>
      </c>
      <c r="K129" s="223">
        <f t="shared" si="35"/>
        <v>20507440</v>
      </c>
      <c r="L129" s="182">
        <f t="shared" si="35"/>
        <v>22458664</v>
      </c>
      <c r="M129" s="182">
        <f t="shared" si="35"/>
        <v>21899355</v>
      </c>
      <c r="N129" s="182">
        <f t="shared" si="35"/>
        <v>18116445</v>
      </c>
      <c r="O129" s="183">
        <f t="shared" si="35"/>
        <v>9051558</v>
      </c>
      <c r="P129" s="182">
        <f t="shared" si="35"/>
        <v>92033462</v>
      </c>
      <c r="Q129" s="186">
        <f t="shared" si="35"/>
        <v>92724784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96753</v>
      </c>
      <c r="H131" s="188">
        <v>0</v>
      </c>
      <c r="I131" s="189">
        <f>SUM(G131:H131)</f>
        <v>96753</v>
      </c>
      <c r="J131" s="190">
        <v>0</v>
      </c>
      <c r="K131" s="224">
        <v>959056</v>
      </c>
      <c r="L131" s="187">
        <v>2006280</v>
      </c>
      <c r="M131" s="187">
        <v>2397556</v>
      </c>
      <c r="N131" s="187">
        <v>3521341</v>
      </c>
      <c r="O131" s="188">
        <v>2363784</v>
      </c>
      <c r="P131" s="187">
        <f t="shared" si="36"/>
        <v>11248017</v>
      </c>
      <c r="Q131" s="191">
        <f t="shared" si="37"/>
        <v>11344770</v>
      </c>
    </row>
    <row r="132" spans="3:17" ht="18" customHeight="1">
      <c r="C132" s="130"/>
      <c r="D132" s="284" t="s">
        <v>80</v>
      </c>
      <c r="E132" s="285"/>
      <c r="F132" s="286"/>
      <c r="G132" s="187">
        <v>42633</v>
      </c>
      <c r="H132" s="188">
        <v>76272</v>
      </c>
      <c r="I132" s="189">
        <f>SUM(G132:H132)</f>
        <v>118905</v>
      </c>
      <c r="J132" s="190">
        <v>0</v>
      </c>
      <c r="K132" s="224">
        <v>1257940</v>
      </c>
      <c r="L132" s="187">
        <v>1202579</v>
      </c>
      <c r="M132" s="187">
        <v>1748615</v>
      </c>
      <c r="N132" s="187">
        <v>854419</v>
      </c>
      <c r="O132" s="188">
        <v>480052</v>
      </c>
      <c r="P132" s="187">
        <f t="shared" si="36"/>
        <v>5543605</v>
      </c>
      <c r="Q132" s="191">
        <f t="shared" si="37"/>
        <v>5662510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475664</v>
      </c>
      <c r="I133" s="189">
        <f>SUM(G133:H133)</f>
        <v>475664</v>
      </c>
      <c r="J133" s="200"/>
      <c r="K133" s="224">
        <v>18290444</v>
      </c>
      <c r="L133" s="187">
        <v>19249805</v>
      </c>
      <c r="M133" s="187">
        <v>17753184</v>
      </c>
      <c r="N133" s="187">
        <v>13740685</v>
      </c>
      <c r="O133" s="188">
        <v>6207722</v>
      </c>
      <c r="P133" s="187">
        <f t="shared" si="36"/>
        <v>75241840</v>
      </c>
      <c r="Q133" s="191">
        <f t="shared" si="37"/>
        <v>75717504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213361</v>
      </c>
      <c r="I136" s="184">
        <f>SUM(I137:I139)</f>
        <v>213361</v>
      </c>
      <c r="J136" s="203"/>
      <c r="K136" s="223">
        <f aca="true" t="shared" si="38" ref="K136:Q136">SUM(K137:K139)</f>
        <v>48133288</v>
      </c>
      <c r="L136" s="182">
        <f t="shared" si="38"/>
        <v>88662793</v>
      </c>
      <c r="M136" s="182">
        <f t="shared" si="38"/>
        <v>119399587</v>
      </c>
      <c r="N136" s="182">
        <f t="shared" si="38"/>
        <v>132839166</v>
      </c>
      <c r="O136" s="183">
        <f t="shared" si="38"/>
        <v>200637690</v>
      </c>
      <c r="P136" s="182">
        <f t="shared" si="38"/>
        <v>589672524</v>
      </c>
      <c r="Q136" s="186">
        <f t="shared" si="38"/>
        <v>589885885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213361</v>
      </c>
      <c r="I137" s="189">
        <f>SUM(G137:H137)</f>
        <v>213361</v>
      </c>
      <c r="J137" s="200"/>
      <c r="K137" s="224">
        <v>14295254</v>
      </c>
      <c r="L137" s="187">
        <v>33628700</v>
      </c>
      <c r="M137" s="187">
        <v>53060347</v>
      </c>
      <c r="N137" s="187">
        <v>66095954</v>
      </c>
      <c r="O137" s="188">
        <v>90518955</v>
      </c>
      <c r="P137" s="187">
        <f>SUM(J137:O137)</f>
        <v>257599210</v>
      </c>
      <c r="Q137" s="191">
        <f>I137+P137</f>
        <v>257812571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31974804</v>
      </c>
      <c r="L138" s="187">
        <v>54158486</v>
      </c>
      <c r="M138" s="187">
        <v>59237463</v>
      </c>
      <c r="N138" s="187">
        <v>45446151</v>
      </c>
      <c r="O138" s="188">
        <v>37782783</v>
      </c>
      <c r="P138" s="187">
        <f>SUM(J138:O138)</f>
        <v>228599687</v>
      </c>
      <c r="Q138" s="191">
        <f>I138+P138</f>
        <v>228599687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1863230</v>
      </c>
      <c r="L139" s="209">
        <v>875607</v>
      </c>
      <c r="M139" s="209">
        <v>7101777</v>
      </c>
      <c r="N139" s="209">
        <v>21297061</v>
      </c>
      <c r="O139" s="208">
        <v>72335952</v>
      </c>
      <c r="P139" s="209">
        <f>SUM(J139:O139)</f>
        <v>103473627</v>
      </c>
      <c r="Q139" s="210">
        <f>I139+P139</f>
        <v>103473627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55696967</v>
      </c>
      <c r="H140" s="212">
        <f t="shared" si="39"/>
        <v>48704743</v>
      </c>
      <c r="I140" s="213">
        <f t="shared" si="39"/>
        <v>104401710</v>
      </c>
      <c r="J140" s="214">
        <f t="shared" si="39"/>
        <v>116054</v>
      </c>
      <c r="K140" s="227">
        <f t="shared" si="39"/>
        <v>214473398</v>
      </c>
      <c r="L140" s="211">
        <f t="shared" si="39"/>
        <v>265741059</v>
      </c>
      <c r="M140" s="211">
        <f t="shared" si="39"/>
        <v>307398518</v>
      </c>
      <c r="N140" s="211">
        <f t="shared" si="39"/>
        <v>264041517</v>
      </c>
      <c r="O140" s="212">
        <f t="shared" si="39"/>
        <v>320496892</v>
      </c>
      <c r="P140" s="211">
        <f t="shared" si="39"/>
        <v>1372267438</v>
      </c>
      <c r="Q140" s="215">
        <f t="shared" si="39"/>
        <v>1476669148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22">
      <selection activeCell="K38" sqref="K38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平成２０年６月月報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3</v>
      </c>
      <c r="I11" s="184">
        <f t="shared" si="0"/>
        <v>4</v>
      </c>
      <c r="J11" s="185">
        <f t="shared" si="0"/>
        <v>0</v>
      </c>
      <c r="K11" s="228">
        <f t="shared" si="0"/>
        <v>186</v>
      </c>
      <c r="L11" s="221">
        <f t="shared" si="0"/>
        <v>334</v>
      </c>
      <c r="M11" s="221">
        <f t="shared" si="0"/>
        <v>397</v>
      </c>
      <c r="N11" s="221">
        <f t="shared" si="0"/>
        <v>390</v>
      </c>
      <c r="O11" s="221">
        <f t="shared" si="0"/>
        <v>467</v>
      </c>
      <c r="P11" s="184">
        <f t="shared" si="0"/>
        <v>1774</v>
      </c>
      <c r="Q11" s="186">
        <f t="shared" si="0"/>
        <v>1778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55</v>
      </c>
      <c r="L12" s="221">
        <v>125</v>
      </c>
      <c r="M12" s="221">
        <v>172</v>
      </c>
      <c r="N12" s="221">
        <v>211</v>
      </c>
      <c r="O12" s="221">
        <v>228</v>
      </c>
      <c r="P12" s="219">
        <f aca="true" t="shared" si="2" ref="P12:P18">SUM(J12:O12)</f>
        <v>791</v>
      </c>
      <c r="Q12" s="222">
        <f aca="true" t="shared" si="3" ref="Q12:Q18">I12+P12</f>
        <v>791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87</v>
      </c>
      <c r="L13" s="221">
        <v>132</v>
      </c>
      <c r="M13" s="221">
        <v>131</v>
      </c>
      <c r="N13" s="221">
        <v>98</v>
      </c>
      <c r="O13" s="221">
        <v>74</v>
      </c>
      <c r="P13" s="219">
        <f t="shared" si="2"/>
        <v>522</v>
      </c>
      <c r="Q13" s="222">
        <f t="shared" si="3"/>
        <v>522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13</v>
      </c>
      <c r="N14" s="221">
        <v>36</v>
      </c>
      <c r="O14" s="221">
        <v>118</v>
      </c>
      <c r="P14" s="219">
        <f t="shared" si="2"/>
        <v>177</v>
      </c>
      <c r="Q14" s="222">
        <f t="shared" si="3"/>
        <v>177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3</v>
      </c>
      <c r="I16" s="219">
        <f t="shared" si="1"/>
        <v>4</v>
      </c>
      <c r="J16" s="220">
        <v>0</v>
      </c>
      <c r="K16" s="229">
        <v>35</v>
      </c>
      <c r="L16" s="221">
        <v>60</v>
      </c>
      <c r="M16" s="221">
        <v>66</v>
      </c>
      <c r="N16" s="221">
        <v>36</v>
      </c>
      <c r="O16" s="221">
        <v>36</v>
      </c>
      <c r="P16" s="219">
        <f t="shared" si="2"/>
        <v>233</v>
      </c>
      <c r="Q16" s="222">
        <f t="shared" si="3"/>
        <v>237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3</v>
      </c>
      <c r="L17" s="230">
        <v>13</v>
      </c>
      <c r="M17" s="230">
        <v>15</v>
      </c>
      <c r="N17" s="230">
        <v>9</v>
      </c>
      <c r="O17" s="230">
        <v>11</v>
      </c>
      <c r="P17" s="231">
        <f t="shared" si="2"/>
        <v>51</v>
      </c>
      <c r="Q17" s="234">
        <f t="shared" si="3"/>
        <v>51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1</v>
      </c>
      <c r="I19" s="189">
        <f t="shared" si="4"/>
        <v>2</v>
      </c>
      <c r="J19" s="190">
        <f t="shared" si="4"/>
        <v>0</v>
      </c>
      <c r="K19" s="228">
        <f t="shared" si="4"/>
        <v>69</v>
      </c>
      <c r="L19" s="187">
        <f t="shared" si="4"/>
        <v>131</v>
      </c>
      <c r="M19" s="187">
        <f t="shared" si="4"/>
        <v>145</v>
      </c>
      <c r="N19" s="187">
        <f t="shared" si="4"/>
        <v>123</v>
      </c>
      <c r="O19" s="187">
        <f t="shared" si="4"/>
        <v>123</v>
      </c>
      <c r="P19" s="189">
        <f t="shared" si="4"/>
        <v>591</v>
      </c>
      <c r="Q19" s="191">
        <f t="shared" si="4"/>
        <v>593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55</v>
      </c>
      <c r="M20" s="221">
        <v>68</v>
      </c>
      <c r="N20" s="221">
        <v>74</v>
      </c>
      <c r="O20" s="221">
        <v>63</v>
      </c>
      <c r="P20" s="219">
        <f aca="true" t="shared" si="6" ref="P20:P26">SUM(J20:O20)</f>
        <v>283</v>
      </c>
      <c r="Q20" s="222">
        <f aca="true" t="shared" si="7" ref="Q20:Q26">I20+P20</f>
        <v>283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26</v>
      </c>
      <c r="M21" s="221">
        <v>22</v>
      </c>
      <c r="N21" s="221">
        <v>14</v>
      </c>
      <c r="O21" s="221">
        <v>13</v>
      </c>
      <c r="P21" s="219">
        <f t="shared" si="6"/>
        <v>94</v>
      </c>
      <c r="Q21" s="222">
        <f t="shared" si="7"/>
        <v>94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2</v>
      </c>
      <c r="M22" s="221">
        <v>5</v>
      </c>
      <c r="N22" s="221">
        <v>10</v>
      </c>
      <c r="O22" s="221">
        <v>22</v>
      </c>
      <c r="P22" s="219">
        <f t="shared" si="6"/>
        <v>42</v>
      </c>
      <c r="Q22" s="222">
        <f t="shared" si="7"/>
        <v>42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1</v>
      </c>
      <c r="I24" s="219">
        <f t="shared" si="5"/>
        <v>2</v>
      </c>
      <c r="J24" s="220">
        <v>0</v>
      </c>
      <c r="K24" s="229">
        <v>24</v>
      </c>
      <c r="L24" s="221">
        <v>45</v>
      </c>
      <c r="M24" s="221">
        <v>46</v>
      </c>
      <c r="N24" s="221">
        <v>24</v>
      </c>
      <c r="O24" s="221">
        <v>21</v>
      </c>
      <c r="P24" s="219">
        <f t="shared" si="6"/>
        <v>160</v>
      </c>
      <c r="Q24" s="222">
        <f t="shared" si="7"/>
        <v>162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3</v>
      </c>
      <c r="M25" s="230">
        <v>4</v>
      </c>
      <c r="N25" s="230">
        <v>1</v>
      </c>
      <c r="O25" s="230">
        <v>4</v>
      </c>
      <c r="P25" s="231">
        <f t="shared" si="6"/>
        <v>12</v>
      </c>
      <c r="Q25" s="234">
        <f t="shared" si="7"/>
        <v>12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19730</v>
      </c>
      <c r="I28" s="184">
        <f t="shared" si="8"/>
        <v>21710</v>
      </c>
      <c r="J28" s="185">
        <f t="shared" si="8"/>
        <v>0</v>
      </c>
      <c r="K28" s="228">
        <f t="shared" si="8"/>
        <v>4358170</v>
      </c>
      <c r="L28" s="221">
        <f t="shared" si="8"/>
        <v>7577470</v>
      </c>
      <c r="M28" s="221">
        <f t="shared" si="8"/>
        <v>9087260</v>
      </c>
      <c r="N28" s="221">
        <f t="shared" si="8"/>
        <v>10055010</v>
      </c>
      <c r="O28" s="221">
        <f t="shared" si="8"/>
        <v>11854920</v>
      </c>
      <c r="P28" s="184">
        <f t="shared" si="8"/>
        <v>42932830</v>
      </c>
      <c r="Q28" s="186">
        <f>SUM(Q29:Q35)</f>
        <v>42954540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1602190</v>
      </c>
      <c r="L29" s="221">
        <v>3441930</v>
      </c>
      <c r="M29" s="221">
        <v>4754870</v>
      </c>
      <c r="N29" s="221">
        <v>5840720</v>
      </c>
      <c r="O29" s="221">
        <v>6282340</v>
      </c>
      <c r="P29" s="219">
        <f aca="true" t="shared" si="10" ref="P29:P35">SUM(J29:O29)</f>
        <v>21922050</v>
      </c>
      <c r="Q29" s="222">
        <f aca="true" t="shared" si="11" ref="Q29:Q35">I29+P29</f>
        <v>21922050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2367740</v>
      </c>
      <c r="L30" s="221">
        <v>3533420</v>
      </c>
      <c r="M30" s="221">
        <v>3358380</v>
      </c>
      <c r="N30" s="221">
        <v>2694190</v>
      </c>
      <c r="O30" s="221">
        <v>1852930</v>
      </c>
      <c r="P30" s="219">
        <f t="shared" si="10"/>
        <v>13806660</v>
      </c>
      <c r="Q30" s="222">
        <f t="shared" si="11"/>
        <v>13806660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180900</v>
      </c>
      <c r="L31" s="221">
        <v>58800</v>
      </c>
      <c r="M31" s="221">
        <v>370800</v>
      </c>
      <c r="N31" s="221">
        <v>1125450</v>
      </c>
      <c r="O31" s="221">
        <v>3220120</v>
      </c>
      <c r="P31" s="219">
        <f t="shared" si="10"/>
        <v>4956070</v>
      </c>
      <c r="Q31" s="222">
        <f>I31+P31</f>
        <v>4956070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19730</v>
      </c>
      <c r="I33" s="219">
        <f t="shared" si="9"/>
        <v>21710</v>
      </c>
      <c r="J33" s="220">
        <v>0</v>
      </c>
      <c r="K33" s="229">
        <v>191980</v>
      </c>
      <c r="L33" s="221">
        <v>448060</v>
      </c>
      <c r="M33" s="221">
        <v>491410</v>
      </c>
      <c r="N33" s="221">
        <v>331450</v>
      </c>
      <c r="O33" s="221">
        <v>405980</v>
      </c>
      <c r="P33" s="219">
        <f t="shared" si="10"/>
        <v>1868880</v>
      </c>
      <c r="Q33" s="222">
        <f t="shared" si="11"/>
        <v>1890590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15360</v>
      </c>
      <c r="L34" s="230">
        <v>95260</v>
      </c>
      <c r="M34" s="230">
        <v>111800</v>
      </c>
      <c r="N34" s="230">
        <v>63200</v>
      </c>
      <c r="O34" s="230">
        <v>93550</v>
      </c>
      <c r="P34" s="231">
        <f t="shared" si="10"/>
        <v>379170</v>
      </c>
      <c r="Q34" s="234">
        <f t="shared" si="11"/>
        <v>379170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9490</v>
      </c>
      <c r="I36" s="189">
        <f t="shared" si="12"/>
        <v>10950</v>
      </c>
      <c r="J36" s="190">
        <f t="shared" si="12"/>
        <v>0</v>
      </c>
      <c r="K36" s="228">
        <f t="shared" si="12"/>
        <v>1011440</v>
      </c>
      <c r="L36" s="187">
        <f t="shared" si="12"/>
        <v>2020970</v>
      </c>
      <c r="M36" s="187">
        <f t="shared" si="12"/>
        <v>2356070</v>
      </c>
      <c r="N36" s="187">
        <f t="shared" si="12"/>
        <v>2157760</v>
      </c>
      <c r="O36" s="187">
        <f t="shared" si="12"/>
        <v>2044210</v>
      </c>
      <c r="P36" s="189">
        <f t="shared" si="12"/>
        <v>9590450</v>
      </c>
      <c r="Q36" s="191">
        <f>SUM(Q37:Q43)</f>
        <v>9601400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472500</v>
      </c>
      <c r="L37" s="221">
        <v>1242160</v>
      </c>
      <c r="M37" s="221">
        <v>1542400</v>
      </c>
      <c r="N37" s="221">
        <v>1377640</v>
      </c>
      <c r="O37" s="221">
        <v>1155610</v>
      </c>
      <c r="P37" s="219">
        <f aca="true" t="shared" si="14" ref="P37:P43">SUM(J37:O37)</f>
        <v>5790310</v>
      </c>
      <c r="Q37" s="222">
        <f aca="true" t="shared" si="15" ref="Q37:Q43">I37+P37</f>
        <v>5790310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331760</v>
      </c>
      <c r="L38" s="221">
        <v>505070</v>
      </c>
      <c r="M38" s="221">
        <v>444880</v>
      </c>
      <c r="N38" s="221">
        <v>186130</v>
      </c>
      <c r="O38" s="221">
        <v>322060</v>
      </c>
      <c r="P38" s="219">
        <f t="shared" si="14"/>
        <v>1789900</v>
      </c>
      <c r="Q38" s="222">
        <f t="shared" si="15"/>
        <v>1789900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78600</v>
      </c>
      <c r="L39" s="221">
        <v>5880</v>
      </c>
      <c r="M39" s="221">
        <v>97800</v>
      </c>
      <c r="N39" s="221">
        <v>432200</v>
      </c>
      <c r="O39" s="221">
        <v>346650</v>
      </c>
      <c r="P39" s="219">
        <f t="shared" si="14"/>
        <v>961130</v>
      </c>
      <c r="Q39" s="222">
        <f>I39+P39</f>
        <v>961130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9490</v>
      </c>
      <c r="I41" s="219">
        <f t="shared" si="13"/>
        <v>10950</v>
      </c>
      <c r="J41" s="220">
        <v>0</v>
      </c>
      <c r="K41" s="229">
        <v>128580</v>
      </c>
      <c r="L41" s="221">
        <v>251760</v>
      </c>
      <c r="M41" s="221">
        <v>250220</v>
      </c>
      <c r="N41" s="221">
        <v>159150</v>
      </c>
      <c r="O41" s="221">
        <v>183250</v>
      </c>
      <c r="P41" s="219">
        <f t="shared" si="14"/>
        <v>972960</v>
      </c>
      <c r="Q41" s="222">
        <f t="shared" si="15"/>
        <v>983910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16100</v>
      </c>
      <c r="M42" s="221">
        <v>20770</v>
      </c>
      <c r="N42" s="221">
        <v>2640</v>
      </c>
      <c r="O42" s="221">
        <v>36640</v>
      </c>
      <c r="P42" s="219">
        <f t="shared" si="14"/>
        <v>76150</v>
      </c>
      <c r="Q42" s="222">
        <f t="shared" si="15"/>
        <v>76150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29220</v>
      </c>
      <c r="I44" s="213">
        <f t="shared" si="16"/>
        <v>32660</v>
      </c>
      <c r="J44" s="214">
        <f t="shared" si="16"/>
        <v>0</v>
      </c>
      <c r="K44" s="243">
        <f t="shared" si="16"/>
        <v>5369610</v>
      </c>
      <c r="L44" s="211">
        <f t="shared" si="16"/>
        <v>9598440</v>
      </c>
      <c r="M44" s="211">
        <f t="shared" si="16"/>
        <v>11443330</v>
      </c>
      <c r="N44" s="211">
        <f t="shared" si="16"/>
        <v>12212770</v>
      </c>
      <c r="O44" s="211">
        <f>O28+O36</f>
        <v>13899130</v>
      </c>
      <c r="P44" s="213">
        <f t="shared" si="16"/>
        <v>52523280</v>
      </c>
      <c r="Q44" s="215">
        <f>Q28+Q36</f>
        <v>52555940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E1" sqref="E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平成２０年６月月報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177</v>
      </c>
      <c r="H14" s="254">
        <v>295</v>
      </c>
      <c r="I14" s="312">
        <f>SUM(G14:H14)</f>
        <v>472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950132</v>
      </c>
      <c r="H15" s="255">
        <v>2772799</v>
      </c>
      <c r="I15" s="314">
        <f>SUM(G15:H15)</f>
        <v>3722931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51</v>
      </c>
      <c r="H19" s="254">
        <v>353</v>
      </c>
      <c r="I19" s="312">
        <f>SUM(G19:H19)</f>
        <v>404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406639</v>
      </c>
      <c r="H20" s="255">
        <v>2218479</v>
      </c>
      <c r="I20" s="314">
        <f>SUM(G20:H20)</f>
        <v>2625118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68</v>
      </c>
      <c r="H24" s="254">
        <v>1733</v>
      </c>
      <c r="I24" s="312">
        <f>SUM(G24:H24)</f>
        <v>1801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735907</v>
      </c>
      <c r="H25" s="256">
        <v>20645831</v>
      </c>
      <c r="I25" s="314">
        <f>SUM(G25:H25)</f>
        <v>21381738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29</v>
      </c>
      <c r="I29" s="312">
        <f>SUM(G29:H29)</f>
        <v>35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53586</v>
      </c>
      <c r="H30" s="255">
        <v>360861</v>
      </c>
      <c r="I30" s="314">
        <f>SUM(G30:H30)</f>
        <v>414447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302</v>
      </c>
      <c r="H34" s="254">
        <f>H14+H19+H24+H29</f>
        <v>2410</v>
      </c>
      <c r="I34" s="312">
        <f>SUM(G34:H34)</f>
        <v>2712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2146264</v>
      </c>
      <c r="H35" s="255">
        <f>H15+H20+H25+H30</f>
        <v>25997970</v>
      </c>
      <c r="I35" s="314">
        <f>SUM(G35:H35)</f>
        <v>28144234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8</v>
      </c>
      <c r="I40" s="312">
        <f>SUM(G40:H40)</f>
        <v>13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25371</v>
      </c>
      <c r="H41" s="255">
        <v>50799</v>
      </c>
      <c r="I41" s="314">
        <f>SUM(G41:H41)</f>
        <v>76170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1</v>
      </c>
      <c r="I46" s="312">
        <f>SUM(G46:H46)</f>
        <v>1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3171</v>
      </c>
      <c r="I47" s="314">
        <f>SUM(G47:H47)</f>
        <v>3171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2008-07-16T07:54:21Z</dcterms:modified>
  <cp:category/>
  <cp:version/>
  <cp:contentType/>
  <cp:contentStatus/>
</cp:coreProperties>
</file>