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２" sheetId="2" r:id="rId2"/>
    <sheet name="様式１の５" sheetId="3" r:id="rId3"/>
    <sheet name="様式２の５" sheetId="4" r:id="rId4"/>
    <sheet name="様式２の７" sheetId="5" r:id="rId5"/>
  </sheets>
  <definedNames>
    <definedName name="_xlnm.Print_Area" localSheetId="1">'様式２'!$A$1:$Q$140</definedName>
    <definedName name="_xlnm.Print_Area" localSheetId="3">'様式２の５'!$A$1:$Q$44</definedName>
    <definedName name="_xlnm.Print_Titles" localSheetId="1">'様式２'!$1:$10</definedName>
  </definedNames>
  <calcPr fullCalcOnLoad="1" refMode="R1C1"/>
</workbook>
</file>

<file path=xl/sharedStrings.xml><?xml version="1.0" encoding="utf-8"?>
<sst xmlns="http://schemas.openxmlformats.org/spreadsheetml/2006/main" count="361" uniqueCount="135">
  <si>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</si>
  <si>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</si>
  <si>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</si>
  <si>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</si>
  <si>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</si>
  <si>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</si>
  <si>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</si>
  <si>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</si>
  <si>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</si>
  <si>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</si>
  <si>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</si>
  <si>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</si>
  <si>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</si>
  <si>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</si>
  <si>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</si>
  <si>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</si>
  <si>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</si>
  <si>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</si>
  <si>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</si>
  <si>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</si>
  <si>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</si>
  <si>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</si>
  <si>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</si>
  <si>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</si>
  <si>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</si>
  <si>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</si>
  <si>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</si>
  <si>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</si>
  <si>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</si>
  <si>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</si>
  <si>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</si>
  <si>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</si>
  <si>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</si>
  <si>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</si>
  <si>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</si>
  <si>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</si>
  <si>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</si>
  <si>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</si>
  <si>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</si>
  <si>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</si>
  <si>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</si>
  <si>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</si>
  <si>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</si>
  <si>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</si>
  <si>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</si>
  <si>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</si>
  <si>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</si>
  <si>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</si>
  <si>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</si>
  <si>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</si>
  <si>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</si>
  <si>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</si>
  <si>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</si>
  <si>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</si>
  <si>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</si>
  <si>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</si>
  <si>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</si>
  <si>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</si>
  <si>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</si>
  <si>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</si>
  <si>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</si>
  <si>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</si>
  <si>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</si>
  <si>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</si>
  <si>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</si>
  <si>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</si>
  <si>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</si>
  <si>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</si>
  <si>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</si>
  <si>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</si>
  <si>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</si>
  <si>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</si>
  <si>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</si>
  <si>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</si>
  <si>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</si>
  <si>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</si>
  <si>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</si>
  <si>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</si>
  <si>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</si>
  <si>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</si>
  <si>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</si>
  <si>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</si>
  <si>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</si>
  <si>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</si>
  <si>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</si>
  <si>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</si>
  <si>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</si>
  <si>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</si>
  <si>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</si>
  <si>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</si>
  <si>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</si>
  <si>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</si>
  <si>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</si>
  <si>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</si>
  <si>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</si>
  <si>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</si>
  <si>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</si>
  <si>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</si>
  <si>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</si>
  <si>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</si>
  <si>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</si>
  <si>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</si>
  <si>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</si>
  <si>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</si>
  <si>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</si>
  <si>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</si>
  <si>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</si>
  <si>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</si>
  <si>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</si>
  <si>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</si>
  <si>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</si>
  <si>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</si>
  <si>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</si>
  <si>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</si>
  <si>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</si>
  <si>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</si>
  <si>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</si>
  <si>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</si>
  <si>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</si>
  <si>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</si>
  <si>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</si>
  <si>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</si>
  <si>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</si>
  <si>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</si>
  <si>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</si>
  <si>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</si>
  <si>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</si>
  <si>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</si>
  <si>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</si>
  <si>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</si>
  <si>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</si>
  <si>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</si>
  <si>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</si>
  <si>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平成２０年３月月報</t>
  </si>
  <si>
    <t>85+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</si>
</sst>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7">
      <selection activeCell="J19" sqref="J19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47681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47751</v>
      </c>
      <c r="T14" s="262"/>
    </row>
    <row r="15" spans="3:20" ht="21.75" customHeight="1">
      <c r="C15" s="73" t="s">
        <v>18</v>
      </c>
      <c r="D15" s="261">
        <v>37080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37367</v>
      </c>
      <c r="T15" s="262"/>
    </row>
    <row r="16" spans="3:20" ht="21.75" customHeight="1">
      <c r="C16" s="75" t="s">
        <v>19</v>
      </c>
      <c r="D16" s="261">
        <v>868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878</v>
      </c>
      <c r="T16" s="262"/>
    </row>
    <row r="17" spans="3:20" ht="21.75" customHeight="1">
      <c r="C17" s="75" t="s">
        <v>20</v>
      </c>
      <c r="D17" s="261">
        <v>205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208</v>
      </c>
      <c r="T17" s="262"/>
    </row>
    <row r="18" spans="3:20" ht="21.75" customHeight="1" thickBot="1">
      <c r="C18" s="76" t="s">
        <v>2</v>
      </c>
      <c r="D18" s="257">
        <f>SUM(D14:H15)</f>
        <v>84761</v>
      </c>
      <c r="E18" s="258"/>
      <c r="F18" s="258"/>
      <c r="G18" s="258"/>
      <c r="H18" s="259"/>
      <c r="I18" s="77" t="s">
        <v>21</v>
      </c>
      <c r="J18" s="78"/>
      <c r="K18" s="258">
        <f>S23</f>
        <v>694</v>
      </c>
      <c r="L18" s="258"/>
      <c r="M18" s="259"/>
      <c r="N18" s="77" t="s">
        <v>22</v>
      </c>
      <c r="O18" s="78"/>
      <c r="P18" s="258">
        <f>S25</f>
        <v>337</v>
      </c>
      <c r="Q18" s="258"/>
      <c r="R18" s="259"/>
      <c r="S18" s="257">
        <f>SUM(S14:T15)</f>
        <v>85118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116</v>
      </c>
      <c r="E23" s="263"/>
      <c r="F23" s="264"/>
      <c r="G23" s="261">
        <v>0</v>
      </c>
      <c r="H23" s="263"/>
      <c r="I23" s="264"/>
      <c r="J23" s="261">
        <v>563</v>
      </c>
      <c r="K23" s="263"/>
      <c r="L23" s="264"/>
      <c r="M23" s="261">
        <v>0</v>
      </c>
      <c r="N23" s="263"/>
      <c r="O23" s="264"/>
      <c r="P23" s="261">
        <v>15</v>
      </c>
      <c r="Q23" s="263"/>
      <c r="R23" s="264"/>
      <c r="S23" s="89">
        <f>SUM(D23:R23)</f>
        <v>694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86</v>
      </c>
      <c r="E25" s="258"/>
      <c r="F25" s="259"/>
      <c r="G25" s="257">
        <v>4</v>
      </c>
      <c r="H25" s="258"/>
      <c r="I25" s="259"/>
      <c r="J25" s="257">
        <v>239</v>
      </c>
      <c r="K25" s="258"/>
      <c r="L25" s="259"/>
      <c r="M25" s="257">
        <v>0</v>
      </c>
      <c r="N25" s="258"/>
      <c r="O25" s="259"/>
      <c r="P25" s="257">
        <v>8</v>
      </c>
      <c r="Q25" s="258"/>
      <c r="R25" s="259"/>
      <c r="S25" s="90">
        <f>SUM(D25:R25)</f>
        <v>337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85" zoomScaleNormal="80" zoomScaleSheetLayoutView="85" workbookViewId="0" topLeftCell="A1">
      <selection activeCell="G2" sqref="G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平成２０年３月月報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0" t="s">
        <v>68</v>
      </c>
      <c r="D9" s="281"/>
      <c r="E9" s="281"/>
      <c r="F9" s="282"/>
      <c r="G9" s="288" t="s">
        <v>49</v>
      </c>
      <c r="H9" s="289"/>
      <c r="I9" s="290"/>
      <c r="J9" s="291" t="s">
        <v>50</v>
      </c>
      <c r="K9" s="289"/>
      <c r="L9" s="289"/>
      <c r="M9" s="289"/>
      <c r="N9" s="289"/>
      <c r="O9" s="289"/>
      <c r="P9" s="290"/>
      <c r="Q9" s="278" t="s">
        <v>47</v>
      </c>
    </row>
    <row r="10" spans="1:18" ht="28.5" customHeight="1">
      <c r="A10" s="118"/>
      <c r="B10" s="118"/>
      <c r="C10" s="283"/>
      <c r="D10" s="284"/>
      <c r="E10" s="284"/>
      <c r="F10" s="285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79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4217</v>
      </c>
      <c r="H12" s="183">
        <f t="shared" si="0"/>
        <v>2323</v>
      </c>
      <c r="I12" s="184">
        <f t="shared" si="0"/>
        <v>6540</v>
      </c>
      <c r="J12" s="185">
        <f>J13+J19+J22+J26+J30+J31</f>
        <v>-10</v>
      </c>
      <c r="K12" s="183">
        <f t="shared" si="0"/>
        <v>4929</v>
      </c>
      <c r="L12" s="182">
        <f t="shared" si="0"/>
        <v>4564</v>
      </c>
      <c r="M12" s="182">
        <f t="shared" si="0"/>
        <v>3815</v>
      </c>
      <c r="N12" s="182">
        <f t="shared" si="0"/>
        <v>2322</v>
      </c>
      <c r="O12" s="183">
        <f t="shared" si="0"/>
        <v>2240</v>
      </c>
      <c r="P12" s="182">
        <f t="shared" si="0"/>
        <v>17860</v>
      </c>
      <c r="Q12" s="186">
        <f t="shared" si="0"/>
        <v>24400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1471</v>
      </c>
      <c r="H13" s="188">
        <f t="shared" si="1"/>
        <v>720</v>
      </c>
      <c r="I13" s="189">
        <f t="shared" si="1"/>
        <v>2191</v>
      </c>
      <c r="J13" s="190">
        <f t="shared" si="1"/>
        <v>-5</v>
      </c>
      <c r="K13" s="188">
        <f t="shared" si="1"/>
        <v>1530</v>
      </c>
      <c r="L13" s="187">
        <f t="shared" si="1"/>
        <v>1304</v>
      </c>
      <c r="M13" s="187">
        <f t="shared" si="1"/>
        <v>1173</v>
      </c>
      <c r="N13" s="187">
        <f t="shared" si="1"/>
        <v>816</v>
      </c>
      <c r="O13" s="188">
        <f t="shared" si="1"/>
        <v>1035</v>
      </c>
      <c r="P13" s="187">
        <f t="shared" si="1"/>
        <v>5853</v>
      </c>
      <c r="Q13" s="191">
        <f t="shared" si="1"/>
        <v>8044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1326</v>
      </c>
      <c r="H14" s="188">
        <v>573</v>
      </c>
      <c r="I14" s="189">
        <f>SUM(G14:H14)</f>
        <v>1899</v>
      </c>
      <c r="J14" s="190">
        <v>-5</v>
      </c>
      <c r="K14" s="188">
        <v>1132</v>
      </c>
      <c r="L14" s="187">
        <v>818</v>
      </c>
      <c r="M14" s="187">
        <v>631</v>
      </c>
      <c r="N14" s="187">
        <v>403</v>
      </c>
      <c r="O14" s="188">
        <v>389</v>
      </c>
      <c r="P14" s="187">
        <f>SUM(J14:O14)</f>
        <v>3368</v>
      </c>
      <c r="Q14" s="191">
        <f>I14+P14</f>
        <v>5267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14</v>
      </c>
      <c r="M15" s="187">
        <v>39</v>
      </c>
      <c r="N15" s="187">
        <v>48</v>
      </c>
      <c r="O15" s="188">
        <v>162</v>
      </c>
      <c r="P15" s="187">
        <f>SUM(J15:O15)</f>
        <v>267</v>
      </c>
      <c r="Q15" s="191">
        <f>I15+P15</f>
        <v>268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68</v>
      </c>
      <c r="H16" s="188">
        <v>81</v>
      </c>
      <c r="I16" s="189">
        <f>SUM(G16:H16)</f>
        <v>149</v>
      </c>
      <c r="J16" s="190">
        <v>0</v>
      </c>
      <c r="K16" s="188">
        <v>175</v>
      </c>
      <c r="L16" s="187">
        <v>221</v>
      </c>
      <c r="M16" s="187">
        <v>248</v>
      </c>
      <c r="N16" s="187">
        <v>178</v>
      </c>
      <c r="O16" s="188">
        <v>267</v>
      </c>
      <c r="P16" s="187">
        <f>SUM(J16:O16)</f>
        <v>1089</v>
      </c>
      <c r="Q16" s="191">
        <f>I16+P16</f>
        <v>1238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7</v>
      </c>
      <c r="H17" s="188">
        <v>8</v>
      </c>
      <c r="I17" s="189">
        <f>SUM(G17:H17)</f>
        <v>15</v>
      </c>
      <c r="J17" s="190">
        <v>0</v>
      </c>
      <c r="K17" s="188">
        <v>15</v>
      </c>
      <c r="L17" s="187">
        <v>20</v>
      </c>
      <c r="M17" s="187">
        <v>22</v>
      </c>
      <c r="N17" s="187">
        <v>14</v>
      </c>
      <c r="O17" s="188">
        <v>12</v>
      </c>
      <c r="P17" s="187">
        <f>SUM(J17:O17)</f>
        <v>83</v>
      </c>
      <c r="Q17" s="191">
        <f>I17+P17</f>
        <v>98</v>
      </c>
      <c r="R17" s="118"/>
    </row>
    <row r="18" spans="1:18" ht="18" customHeight="1">
      <c r="A18" s="118"/>
      <c r="B18" s="118"/>
      <c r="C18" s="130"/>
      <c r="D18" s="133"/>
      <c r="E18" s="286" t="s">
        <v>96</v>
      </c>
      <c r="F18" s="287"/>
      <c r="G18" s="187">
        <v>70</v>
      </c>
      <c r="H18" s="188">
        <v>57</v>
      </c>
      <c r="I18" s="189">
        <f>SUM(G18:H18)</f>
        <v>127</v>
      </c>
      <c r="J18" s="190">
        <v>0</v>
      </c>
      <c r="K18" s="188">
        <v>204</v>
      </c>
      <c r="L18" s="187">
        <v>231</v>
      </c>
      <c r="M18" s="187">
        <v>233</v>
      </c>
      <c r="N18" s="187">
        <v>173</v>
      </c>
      <c r="O18" s="188">
        <v>205</v>
      </c>
      <c r="P18" s="187">
        <f>SUM(J18:O18)</f>
        <v>1046</v>
      </c>
      <c r="Q18" s="191">
        <f>I18+P18</f>
        <v>1173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545</v>
      </c>
      <c r="H19" s="188">
        <f t="shared" si="2"/>
        <v>382</v>
      </c>
      <c r="I19" s="189">
        <f t="shared" si="2"/>
        <v>927</v>
      </c>
      <c r="J19" s="190">
        <f t="shared" si="2"/>
        <v>0</v>
      </c>
      <c r="K19" s="188">
        <f t="shared" si="2"/>
        <v>991</v>
      </c>
      <c r="L19" s="187">
        <f>SUM(L20:L21)</f>
        <v>845</v>
      </c>
      <c r="M19" s="187">
        <f t="shared" si="2"/>
        <v>646</v>
      </c>
      <c r="N19" s="187">
        <f t="shared" si="2"/>
        <v>338</v>
      </c>
      <c r="O19" s="188">
        <f t="shared" si="2"/>
        <v>165</v>
      </c>
      <c r="P19" s="187">
        <f>SUM(P20:P21)</f>
        <v>2985</v>
      </c>
      <c r="Q19" s="191">
        <f t="shared" si="2"/>
        <v>3912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453</v>
      </c>
      <c r="H20" s="188">
        <v>309</v>
      </c>
      <c r="I20" s="189">
        <f>SUM(G20:H20)</f>
        <v>762</v>
      </c>
      <c r="J20" s="190">
        <v>0</v>
      </c>
      <c r="K20" s="188">
        <v>795</v>
      </c>
      <c r="L20" s="187">
        <v>641</v>
      </c>
      <c r="M20" s="187">
        <v>493</v>
      </c>
      <c r="N20" s="187">
        <v>241</v>
      </c>
      <c r="O20" s="188">
        <v>125</v>
      </c>
      <c r="P20" s="187">
        <f>SUM(J20:O20)</f>
        <v>2295</v>
      </c>
      <c r="Q20" s="191">
        <f>I20+P20</f>
        <v>3057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92</v>
      </c>
      <c r="H21" s="188">
        <v>73</v>
      </c>
      <c r="I21" s="189">
        <f>SUM(G21:H21)</f>
        <v>165</v>
      </c>
      <c r="J21" s="190">
        <v>0</v>
      </c>
      <c r="K21" s="188">
        <v>196</v>
      </c>
      <c r="L21" s="187">
        <v>204</v>
      </c>
      <c r="M21" s="187">
        <v>153</v>
      </c>
      <c r="N21" s="187">
        <v>97</v>
      </c>
      <c r="O21" s="188">
        <v>40</v>
      </c>
      <c r="P21" s="187">
        <f>SUM(J21:O21)</f>
        <v>690</v>
      </c>
      <c r="Q21" s="191">
        <f>I21+P21</f>
        <v>855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7</v>
      </c>
      <c r="H22" s="188">
        <f t="shared" si="3"/>
        <v>14</v>
      </c>
      <c r="I22" s="189">
        <f t="shared" si="3"/>
        <v>21</v>
      </c>
      <c r="J22" s="190">
        <f t="shared" si="3"/>
        <v>0</v>
      </c>
      <c r="K22" s="188">
        <f t="shared" si="3"/>
        <v>117</v>
      </c>
      <c r="L22" s="187">
        <f t="shared" si="3"/>
        <v>169</v>
      </c>
      <c r="M22" s="187">
        <f t="shared" si="3"/>
        <v>179</v>
      </c>
      <c r="N22" s="187">
        <f t="shared" si="3"/>
        <v>146</v>
      </c>
      <c r="O22" s="188">
        <f t="shared" si="3"/>
        <v>91</v>
      </c>
      <c r="P22" s="187">
        <f t="shared" si="3"/>
        <v>702</v>
      </c>
      <c r="Q22" s="191">
        <f t="shared" si="3"/>
        <v>723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12</v>
      </c>
      <c r="I23" s="189">
        <f>SUM(G23:H23)</f>
        <v>17</v>
      </c>
      <c r="J23" s="190">
        <v>0</v>
      </c>
      <c r="K23" s="188">
        <v>94</v>
      </c>
      <c r="L23" s="187">
        <v>142</v>
      </c>
      <c r="M23" s="187">
        <v>139</v>
      </c>
      <c r="N23" s="187">
        <v>116</v>
      </c>
      <c r="O23" s="188">
        <v>69</v>
      </c>
      <c r="P23" s="187">
        <f>SUM(J23:O23)</f>
        <v>560</v>
      </c>
      <c r="Q23" s="191">
        <f>I23+P23</f>
        <v>577</v>
      </c>
      <c r="R23" s="118"/>
    </row>
    <row r="24" spans="1:18" ht="18" customHeight="1">
      <c r="A24" s="118"/>
      <c r="B24" s="118"/>
      <c r="C24" s="130"/>
      <c r="D24" s="133"/>
      <c r="E24" s="275" t="s">
        <v>100</v>
      </c>
      <c r="F24" s="277"/>
      <c r="G24" s="187">
        <v>2</v>
      </c>
      <c r="H24" s="188">
        <v>2</v>
      </c>
      <c r="I24" s="189">
        <f>SUM(G24:H24)</f>
        <v>4</v>
      </c>
      <c r="J24" s="190">
        <v>0</v>
      </c>
      <c r="K24" s="188">
        <v>23</v>
      </c>
      <c r="L24" s="187">
        <v>27</v>
      </c>
      <c r="M24" s="187">
        <v>40</v>
      </c>
      <c r="N24" s="187">
        <v>29</v>
      </c>
      <c r="O24" s="188">
        <v>22</v>
      </c>
      <c r="P24" s="187">
        <f>SUM(J24:O24)</f>
        <v>141</v>
      </c>
      <c r="Q24" s="191">
        <f>I24+P24</f>
        <v>145</v>
      </c>
      <c r="R24" s="118"/>
    </row>
    <row r="25" spans="1:18" ht="18" customHeight="1">
      <c r="A25" s="118"/>
      <c r="B25" s="118"/>
      <c r="C25" s="130"/>
      <c r="D25" s="137"/>
      <c r="E25" s="275" t="s">
        <v>101</v>
      </c>
      <c r="F25" s="277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1</v>
      </c>
      <c r="O25" s="188">
        <v>0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324</v>
      </c>
      <c r="H26" s="188">
        <f t="shared" si="4"/>
        <v>287</v>
      </c>
      <c r="I26" s="189">
        <f t="shared" si="4"/>
        <v>611</v>
      </c>
      <c r="J26" s="190">
        <f t="shared" si="4"/>
        <v>1</v>
      </c>
      <c r="K26" s="188">
        <f t="shared" si="4"/>
        <v>579</v>
      </c>
      <c r="L26" s="187">
        <f t="shared" si="4"/>
        <v>874</v>
      </c>
      <c r="M26" s="187">
        <f t="shared" si="4"/>
        <v>788</v>
      </c>
      <c r="N26" s="187">
        <f t="shared" si="4"/>
        <v>471</v>
      </c>
      <c r="O26" s="188">
        <f t="shared" si="4"/>
        <v>475</v>
      </c>
      <c r="P26" s="187">
        <f t="shared" si="4"/>
        <v>3188</v>
      </c>
      <c r="Q26" s="191">
        <f t="shared" si="4"/>
        <v>3799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252</v>
      </c>
      <c r="H27" s="188">
        <v>256</v>
      </c>
      <c r="I27" s="189">
        <f>SUM(G27:H27)</f>
        <v>508</v>
      </c>
      <c r="J27" s="190">
        <v>1</v>
      </c>
      <c r="K27" s="188">
        <v>525</v>
      </c>
      <c r="L27" s="187">
        <v>816</v>
      </c>
      <c r="M27" s="187">
        <v>752</v>
      </c>
      <c r="N27" s="187">
        <v>457</v>
      </c>
      <c r="O27" s="188">
        <v>464</v>
      </c>
      <c r="P27" s="187">
        <f>SUM(J27:O27)</f>
        <v>3015</v>
      </c>
      <c r="Q27" s="191">
        <f>I27+P27</f>
        <v>3523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29</v>
      </c>
      <c r="H28" s="188">
        <v>16</v>
      </c>
      <c r="I28" s="189">
        <f>SUM(G28:H28)</f>
        <v>45</v>
      </c>
      <c r="J28" s="190">
        <v>0</v>
      </c>
      <c r="K28" s="188">
        <v>35</v>
      </c>
      <c r="L28" s="187">
        <v>30</v>
      </c>
      <c r="M28" s="187">
        <v>20</v>
      </c>
      <c r="N28" s="187">
        <v>8</v>
      </c>
      <c r="O28" s="188">
        <v>7</v>
      </c>
      <c r="P28" s="187">
        <f>SUM(J28:O28)</f>
        <v>100</v>
      </c>
      <c r="Q28" s="191">
        <f>I28+P28</f>
        <v>145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43</v>
      </c>
      <c r="H29" s="188">
        <v>15</v>
      </c>
      <c r="I29" s="189">
        <f>SUM(G29:H29)</f>
        <v>58</v>
      </c>
      <c r="J29" s="190">
        <v>0</v>
      </c>
      <c r="K29" s="188">
        <v>19</v>
      </c>
      <c r="L29" s="187">
        <v>28</v>
      </c>
      <c r="M29" s="187">
        <v>16</v>
      </c>
      <c r="N29" s="187">
        <v>6</v>
      </c>
      <c r="O29" s="188">
        <v>4</v>
      </c>
      <c r="P29" s="187">
        <f>SUM(J29:O29)</f>
        <v>73</v>
      </c>
      <c r="Q29" s="191">
        <f>I29+P29</f>
        <v>131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55</v>
      </c>
      <c r="H30" s="188">
        <v>34</v>
      </c>
      <c r="I30" s="189">
        <f>SUM(G30:H30)</f>
        <v>89</v>
      </c>
      <c r="J30" s="190">
        <v>0</v>
      </c>
      <c r="K30" s="188">
        <v>77</v>
      </c>
      <c r="L30" s="187">
        <v>82</v>
      </c>
      <c r="M30" s="187">
        <v>57</v>
      </c>
      <c r="N30" s="187">
        <v>41</v>
      </c>
      <c r="O30" s="188">
        <v>27</v>
      </c>
      <c r="P30" s="187">
        <f>SUM(J30:O30)</f>
        <v>284</v>
      </c>
      <c r="Q30" s="191">
        <f>I30+P30</f>
        <v>373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1815</v>
      </c>
      <c r="H31" s="193">
        <v>886</v>
      </c>
      <c r="I31" s="194">
        <f>SUM(G31:H31)</f>
        <v>2701</v>
      </c>
      <c r="J31" s="195">
        <v>-6</v>
      </c>
      <c r="K31" s="193">
        <v>1635</v>
      </c>
      <c r="L31" s="192">
        <v>1290</v>
      </c>
      <c r="M31" s="192">
        <v>972</v>
      </c>
      <c r="N31" s="192">
        <v>510</v>
      </c>
      <c r="O31" s="193">
        <v>447</v>
      </c>
      <c r="P31" s="194">
        <f>SUM(J31:O31)</f>
        <v>4848</v>
      </c>
      <c r="Q31" s="196">
        <f>I31+P31</f>
        <v>7549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9</v>
      </c>
      <c r="H32" s="183">
        <f t="shared" si="5"/>
        <v>6</v>
      </c>
      <c r="I32" s="184">
        <f t="shared" si="5"/>
        <v>15</v>
      </c>
      <c r="J32" s="185">
        <f t="shared" si="5"/>
        <v>0</v>
      </c>
      <c r="K32" s="183">
        <f t="shared" si="5"/>
        <v>107</v>
      </c>
      <c r="L32" s="182">
        <f t="shared" si="5"/>
        <v>122</v>
      </c>
      <c r="M32" s="182">
        <f t="shared" si="5"/>
        <v>105</v>
      </c>
      <c r="N32" s="182">
        <f t="shared" si="5"/>
        <v>89</v>
      </c>
      <c r="O32" s="183">
        <f t="shared" si="5"/>
        <v>51</v>
      </c>
      <c r="P32" s="182">
        <f t="shared" si="5"/>
        <v>474</v>
      </c>
      <c r="Q32" s="186">
        <f t="shared" si="5"/>
        <v>489</v>
      </c>
      <c r="R32" s="118"/>
    </row>
    <row r="33" spans="1:18" ht="18" customHeight="1">
      <c r="A33" s="118"/>
      <c r="B33" s="118"/>
      <c r="C33" s="130"/>
      <c r="D33" s="275" t="s">
        <v>78</v>
      </c>
      <c r="E33" s="276"/>
      <c r="F33" s="277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75" t="s">
        <v>79</v>
      </c>
      <c r="E34" s="276"/>
      <c r="F34" s="277"/>
      <c r="G34" s="187">
        <v>4</v>
      </c>
      <c r="H34" s="188">
        <v>0</v>
      </c>
      <c r="I34" s="189">
        <f>SUM(G34:H34)</f>
        <v>4</v>
      </c>
      <c r="J34" s="190">
        <v>0</v>
      </c>
      <c r="K34" s="188">
        <v>20</v>
      </c>
      <c r="L34" s="187">
        <v>29</v>
      </c>
      <c r="M34" s="187">
        <v>29</v>
      </c>
      <c r="N34" s="187">
        <v>35</v>
      </c>
      <c r="O34" s="188">
        <v>25</v>
      </c>
      <c r="P34" s="187">
        <f t="shared" si="6"/>
        <v>138</v>
      </c>
      <c r="Q34" s="191">
        <f t="shared" si="7"/>
        <v>142</v>
      </c>
      <c r="R34" s="118"/>
    </row>
    <row r="35" spans="1:18" ht="18" customHeight="1">
      <c r="A35" s="118"/>
      <c r="B35" s="118"/>
      <c r="C35" s="130"/>
      <c r="D35" s="275" t="s">
        <v>80</v>
      </c>
      <c r="E35" s="276"/>
      <c r="F35" s="277"/>
      <c r="G35" s="187">
        <v>5</v>
      </c>
      <c r="H35" s="188">
        <v>5</v>
      </c>
      <c r="I35" s="189">
        <f>SUM(G35:H35)</f>
        <v>10</v>
      </c>
      <c r="J35" s="190">
        <v>0</v>
      </c>
      <c r="K35" s="188">
        <v>8</v>
      </c>
      <c r="L35" s="187">
        <v>9</v>
      </c>
      <c r="M35" s="187">
        <v>6</v>
      </c>
      <c r="N35" s="187">
        <v>3</v>
      </c>
      <c r="O35" s="188">
        <v>4</v>
      </c>
      <c r="P35" s="187">
        <f t="shared" si="6"/>
        <v>30</v>
      </c>
      <c r="Q35" s="191">
        <f t="shared" si="7"/>
        <v>40</v>
      </c>
      <c r="R35" s="118"/>
    </row>
    <row r="36" spans="1:18" ht="18" customHeight="1">
      <c r="A36" s="118"/>
      <c r="B36" s="118"/>
      <c r="C36" s="130"/>
      <c r="D36" s="275" t="s">
        <v>81</v>
      </c>
      <c r="E36" s="276"/>
      <c r="F36" s="277"/>
      <c r="G36" s="198"/>
      <c r="H36" s="188">
        <v>1</v>
      </c>
      <c r="I36" s="189">
        <f>SUM(G36:H36)</f>
        <v>1</v>
      </c>
      <c r="J36" s="200"/>
      <c r="K36" s="188">
        <v>79</v>
      </c>
      <c r="L36" s="187">
        <v>84</v>
      </c>
      <c r="M36" s="187">
        <v>70</v>
      </c>
      <c r="N36" s="187">
        <v>51</v>
      </c>
      <c r="O36" s="188">
        <v>22</v>
      </c>
      <c r="P36" s="187">
        <f t="shared" si="6"/>
        <v>306</v>
      </c>
      <c r="Q36" s="191">
        <f t="shared" si="7"/>
        <v>307</v>
      </c>
      <c r="R36" s="118"/>
    </row>
    <row r="37" spans="1:18" ht="18" customHeight="1">
      <c r="A37" s="118"/>
      <c r="B37" s="118"/>
      <c r="C37" s="130"/>
      <c r="D37" s="275" t="s">
        <v>82</v>
      </c>
      <c r="E37" s="276"/>
      <c r="F37" s="277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2" t="s">
        <v>83</v>
      </c>
      <c r="E38" s="293"/>
      <c r="F38" s="294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226</v>
      </c>
      <c r="L39" s="182">
        <f t="shared" si="8"/>
        <v>404</v>
      </c>
      <c r="M39" s="182">
        <f t="shared" si="8"/>
        <v>491</v>
      </c>
      <c r="N39" s="182">
        <f t="shared" si="8"/>
        <v>520</v>
      </c>
      <c r="O39" s="183">
        <f t="shared" si="8"/>
        <v>700</v>
      </c>
      <c r="P39" s="182">
        <f t="shared" si="8"/>
        <v>2341</v>
      </c>
      <c r="Q39" s="186">
        <f t="shared" si="8"/>
        <v>2343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 t="s">
        <v>134</v>
      </c>
      <c r="G40" s="188">
        <v>0</v>
      </c>
      <c r="H40" s="188">
        <v>2</v>
      </c>
      <c r="I40" s="189">
        <f>SUM(G40:H40)</f>
        <v>2</v>
      </c>
      <c r="J40" s="200"/>
      <c r="K40" s="188">
        <v>72</v>
      </c>
      <c r="L40" s="187">
        <v>163</v>
      </c>
      <c r="M40" s="187">
        <v>240</v>
      </c>
      <c r="N40" s="187">
        <v>272</v>
      </c>
      <c r="O40" s="188">
        <v>343</v>
      </c>
      <c r="P40" s="187">
        <f>SUM(J40:O40)</f>
        <v>1090</v>
      </c>
      <c r="Q40" s="191">
        <f>I40+P40</f>
        <v>1092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147</v>
      </c>
      <c r="L41" s="187">
        <v>237</v>
      </c>
      <c r="M41" s="187">
        <v>224</v>
      </c>
      <c r="N41" s="187">
        <v>181</v>
      </c>
      <c r="O41" s="188">
        <v>149</v>
      </c>
      <c r="P41" s="187">
        <f>SUM(J41:O41)</f>
        <v>938</v>
      </c>
      <c r="Q41" s="191">
        <f>I41+P41</f>
        <v>938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4</v>
      </c>
      <c r="M42" s="209">
        <v>27</v>
      </c>
      <c r="N42" s="209">
        <v>67</v>
      </c>
      <c r="O42" s="208">
        <v>208</v>
      </c>
      <c r="P42" s="209">
        <f>SUM(J42:O42)</f>
        <v>313</v>
      </c>
      <c r="Q42" s="210">
        <f>I42+P42</f>
        <v>313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4226</v>
      </c>
      <c r="H43" s="212">
        <f t="shared" si="9"/>
        <v>2331</v>
      </c>
      <c r="I43" s="213">
        <f t="shared" si="9"/>
        <v>6557</v>
      </c>
      <c r="J43" s="214">
        <f>J12+J32+J39</f>
        <v>-10</v>
      </c>
      <c r="K43" s="212">
        <f t="shared" si="9"/>
        <v>5262</v>
      </c>
      <c r="L43" s="211">
        <f t="shared" si="9"/>
        <v>5090</v>
      </c>
      <c r="M43" s="211">
        <f t="shared" si="9"/>
        <v>4411</v>
      </c>
      <c r="N43" s="211">
        <f t="shared" si="9"/>
        <v>2931</v>
      </c>
      <c r="O43" s="212">
        <f t="shared" si="9"/>
        <v>2991</v>
      </c>
      <c r="P43" s="211">
        <f t="shared" si="9"/>
        <v>20675</v>
      </c>
      <c r="Q43" s="215">
        <f t="shared" si="9"/>
        <v>27232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5243218</v>
      </c>
      <c r="H45" s="183">
        <f t="shared" si="10"/>
        <v>4661547</v>
      </c>
      <c r="I45" s="184">
        <f t="shared" si="10"/>
        <v>9904765</v>
      </c>
      <c r="J45" s="185">
        <f t="shared" si="10"/>
        <v>-16766</v>
      </c>
      <c r="K45" s="183">
        <f t="shared" si="10"/>
        <v>13740028</v>
      </c>
      <c r="L45" s="182">
        <f t="shared" si="10"/>
        <v>14934781</v>
      </c>
      <c r="M45" s="182">
        <f t="shared" si="10"/>
        <v>15636449</v>
      </c>
      <c r="N45" s="182">
        <f t="shared" si="10"/>
        <v>10463920</v>
      </c>
      <c r="O45" s="183">
        <f t="shared" si="10"/>
        <v>10640889</v>
      </c>
      <c r="P45" s="182">
        <f t="shared" si="10"/>
        <v>65399301</v>
      </c>
      <c r="Q45" s="186">
        <f t="shared" si="10"/>
        <v>75304066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2629818</v>
      </c>
      <c r="H46" s="188">
        <f t="shared" si="11"/>
        <v>1763959</v>
      </c>
      <c r="I46" s="189">
        <f t="shared" si="11"/>
        <v>4393777</v>
      </c>
      <c r="J46" s="190">
        <f t="shared" si="11"/>
        <v>-12866</v>
      </c>
      <c r="K46" s="188">
        <f t="shared" si="11"/>
        <v>5416590</v>
      </c>
      <c r="L46" s="187">
        <f t="shared" si="11"/>
        <v>5416918</v>
      </c>
      <c r="M46" s="187">
        <f t="shared" si="11"/>
        <v>6397899</v>
      </c>
      <c r="N46" s="187">
        <f t="shared" si="11"/>
        <v>4469594</v>
      </c>
      <c r="O46" s="188">
        <f t="shared" si="11"/>
        <v>6433436</v>
      </c>
      <c r="P46" s="187">
        <f t="shared" si="11"/>
        <v>28121571</v>
      </c>
      <c r="Q46" s="191">
        <f t="shared" si="11"/>
        <v>32515348</v>
      </c>
    </row>
    <row r="47" spans="3:17" ht="18" customHeight="1">
      <c r="C47" s="130"/>
      <c r="D47" s="133"/>
      <c r="E47" s="134" t="s">
        <v>92</v>
      </c>
      <c r="F47" s="135"/>
      <c r="G47" s="187">
        <v>2427201</v>
      </c>
      <c r="H47" s="188">
        <v>1474932</v>
      </c>
      <c r="I47" s="189">
        <f>SUM(G47:H47)</f>
        <v>3902133</v>
      </c>
      <c r="J47" s="190">
        <v>-12866</v>
      </c>
      <c r="K47" s="188">
        <v>4528898</v>
      </c>
      <c r="L47" s="187">
        <v>4287612</v>
      </c>
      <c r="M47" s="187">
        <v>4794444</v>
      </c>
      <c r="N47" s="187">
        <v>3237919</v>
      </c>
      <c r="O47" s="188">
        <v>3915466</v>
      </c>
      <c r="P47" s="187">
        <f>SUM(J47:O47)</f>
        <v>20751473</v>
      </c>
      <c r="Q47" s="191">
        <f>I47+P47</f>
        <v>24653606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5978</v>
      </c>
      <c r="I48" s="189">
        <f>SUM(G48:H48)</f>
        <v>5978</v>
      </c>
      <c r="J48" s="190">
        <v>0</v>
      </c>
      <c r="K48" s="188">
        <v>18300</v>
      </c>
      <c r="L48" s="187">
        <v>59400</v>
      </c>
      <c r="M48" s="187">
        <v>199300</v>
      </c>
      <c r="N48" s="187">
        <v>245038</v>
      </c>
      <c r="O48" s="188">
        <v>863714</v>
      </c>
      <c r="P48" s="187">
        <f>SUM(J48:O48)</f>
        <v>1385752</v>
      </c>
      <c r="Q48" s="191">
        <f>I48+P48</f>
        <v>1391730</v>
      </c>
    </row>
    <row r="49" spans="3:17" ht="18" customHeight="1">
      <c r="C49" s="130"/>
      <c r="D49" s="133"/>
      <c r="E49" s="134" t="s">
        <v>94</v>
      </c>
      <c r="F49" s="135"/>
      <c r="G49" s="187">
        <v>132497</v>
      </c>
      <c r="H49" s="188">
        <v>226439</v>
      </c>
      <c r="I49" s="189">
        <f>SUM(G49:H49)</f>
        <v>358936</v>
      </c>
      <c r="J49" s="190">
        <v>0</v>
      </c>
      <c r="K49" s="188">
        <v>660782</v>
      </c>
      <c r="L49" s="187">
        <v>828866</v>
      </c>
      <c r="M49" s="187">
        <v>1172555</v>
      </c>
      <c r="N49" s="187">
        <v>821727</v>
      </c>
      <c r="O49" s="188">
        <v>1465086</v>
      </c>
      <c r="P49" s="187">
        <f>SUM(J49:O49)</f>
        <v>4949016</v>
      </c>
      <c r="Q49" s="191">
        <f>I49+P49</f>
        <v>5307952</v>
      </c>
    </row>
    <row r="50" spans="3:17" ht="18" customHeight="1">
      <c r="C50" s="130"/>
      <c r="D50" s="133"/>
      <c r="E50" s="134" t="s">
        <v>95</v>
      </c>
      <c r="F50" s="135"/>
      <c r="G50" s="187">
        <v>14460</v>
      </c>
      <c r="H50" s="188">
        <v>10900</v>
      </c>
      <c r="I50" s="189">
        <f>SUM(G50:H50)</f>
        <v>25360</v>
      </c>
      <c r="J50" s="190">
        <v>0</v>
      </c>
      <c r="K50" s="188">
        <v>36400</v>
      </c>
      <c r="L50" s="187">
        <v>37840</v>
      </c>
      <c r="M50" s="187">
        <v>41080</v>
      </c>
      <c r="N50" s="187">
        <v>24880</v>
      </c>
      <c r="O50" s="188">
        <v>23920</v>
      </c>
      <c r="P50" s="187">
        <f>SUM(J50:O50)</f>
        <v>164120</v>
      </c>
      <c r="Q50" s="191">
        <f>I50+P50</f>
        <v>189480</v>
      </c>
    </row>
    <row r="51" spans="3:17" ht="18" customHeight="1">
      <c r="C51" s="130"/>
      <c r="D51" s="133"/>
      <c r="E51" s="286" t="s">
        <v>105</v>
      </c>
      <c r="F51" s="287"/>
      <c r="G51" s="187">
        <v>55660</v>
      </c>
      <c r="H51" s="188">
        <v>45710</v>
      </c>
      <c r="I51" s="189">
        <f>SUM(G51:H51)</f>
        <v>101370</v>
      </c>
      <c r="J51" s="190">
        <v>0</v>
      </c>
      <c r="K51" s="188">
        <v>172210</v>
      </c>
      <c r="L51" s="187">
        <v>203200</v>
      </c>
      <c r="M51" s="187">
        <v>190520</v>
      </c>
      <c r="N51" s="187">
        <v>140030</v>
      </c>
      <c r="O51" s="188">
        <v>165250</v>
      </c>
      <c r="P51" s="187">
        <f>SUM(J51:O51)</f>
        <v>871210</v>
      </c>
      <c r="Q51" s="191">
        <f>I51+P51</f>
        <v>972580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1328236</v>
      </c>
      <c r="H52" s="188">
        <f t="shared" si="12"/>
        <v>1768103</v>
      </c>
      <c r="I52" s="189">
        <f t="shared" si="12"/>
        <v>3096339</v>
      </c>
      <c r="J52" s="190">
        <f t="shared" si="12"/>
        <v>0</v>
      </c>
      <c r="K52" s="188">
        <f t="shared" si="12"/>
        <v>4295982</v>
      </c>
      <c r="L52" s="187">
        <f t="shared" si="12"/>
        <v>4654881</v>
      </c>
      <c r="M52" s="187">
        <f t="shared" si="12"/>
        <v>4306420</v>
      </c>
      <c r="N52" s="187">
        <f t="shared" si="12"/>
        <v>2484453</v>
      </c>
      <c r="O52" s="188">
        <f t="shared" si="12"/>
        <v>1248862</v>
      </c>
      <c r="P52" s="187">
        <f t="shared" si="12"/>
        <v>16990598</v>
      </c>
      <c r="Q52" s="191">
        <f t="shared" si="12"/>
        <v>20086937</v>
      </c>
    </row>
    <row r="53" spans="3:17" ht="18" customHeight="1">
      <c r="C53" s="130"/>
      <c r="D53" s="133"/>
      <c r="E53" s="137" t="s">
        <v>97</v>
      </c>
      <c r="F53" s="137"/>
      <c r="G53" s="187">
        <v>1081486</v>
      </c>
      <c r="H53" s="188">
        <v>1396788</v>
      </c>
      <c r="I53" s="189">
        <f>SUM(G53:H53)</f>
        <v>2478274</v>
      </c>
      <c r="J53" s="190">
        <v>0</v>
      </c>
      <c r="K53" s="188">
        <v>3520750</v>
      </c>
      <c r="L53" s="187">
        <v>3681500</v>
      </c>
      <c r="M53" s="187">
        <v>3399763</v>
      </c>
      <c r="N53" s="187">
        <v>1863584</v>
      </c>
      <c r="O53" s="188">
        <v>994330</v>
      </c>
      <c r="P53" s="187">
        <f>SUM(J53:O53)</f>
        <v>13459927</v>
      </c>
      <c r="Q53" s="191">
        <f>I53+P53</f>
        <v>15938201</v>
      </c>
    </row>
    <row r="54" spans="3:17" ht="18" customHeight="1">
      <c r="C54" s="130"/>
      <c r="D54" s="133"/>
      <c r="E54" s="137" t="s">
        <v>98</v>
      </c>
      <c r="F54" s="137"/>
      <c r="G54" s="187">
        <v>246750</v>
      </c>
      <c r="H54" s="188">
        <v>371315</v>
      </c>
      <c r="I54" s="189">
        <f>SUM(G54:H54)</f>
        <v>618065</v>
      </c>
      <c r="J54" s="190">
        <v>0</v>
      </c>
      <c r="K54" s="188">
        <v>775232</v>
      </c>
      <c r="L54" s="187">
        <v>973381</v>
      </c>
      <c r="M54" s="187">
        <v>906657</v>
      </c>
      <c r="N54" s="187">
        <v>620869</v>
      </c>
      <c r="O54" s="188">
        <v>254532</v>
      </c>
      <c r="P54" s="187">
        <f>SUM(J54:O54)</f>
        <v>3530671</v>
      </c>
      <c r="Q54" s="191">
        <f>I54+P54</f>
        <v>4148736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9832</v>
      </c>
      <c r="H55" s="188">
        <f t="shared" si="13"/>
        <v>46818</v>
      </c>
      <c r="I55" s="189">
        <f t="shared" si="13"/>
        <v>56650</v>
      </c>
      <c r="J55" s="190">
        <f t="shared" si="13"/>
        <v>0</v>
      </c>
      <c r="K55" s="188">
        <f t="shared" si="13"/>
        <v>605081</v>
      </c>
      <c r="L55" s="187">
        <f t="shared" si="13"/>
        <v>967540</v>
      </c>
      <c r="M55" s="187">
        <f t="shared" si="13"/>
        <v>1310496</v>
      </c>
      <c r="N55" s="187">
        <f t="shared" si="13"/>
        <v>1106513</v>
      </c>
      <c r="O55" s="188">
        <f t="shared" si="13"/>
        <v>780452</v>
      </c>
      <c r="P55" s="187">
        <f t="shared" si="13"/>
        <v>4770082</v>
      </c>
      <c r="Q55" s="191">
        <f t="shared" si="13"/>
        <v>4826732</v>
      </c>
    </row>
    <row r="56" spans="3:17" ht="18" customHeight="1">
      <c r="C56" s="130"/>
      <c r="D56" s="133"/>
      <c r="E56" s="134" t="s">
        <v>99</v>
      </c>
      <c r="F56" s="135"/>
      <c r="G56" s="187">
        <v>5319</v>
      </c>
      <c r="H56" s="188">
        <v>42385</v>
      </c>
      <c r="I56" s="189">
        <f>SUM(G56:H56)</f>
        <v>47704</v>
      </c>
      <c r="J56" s="190">
        <v>0</v>
      </c>
      <c r="K56" s="188">
        <v>443398</v>
      </c>
      <c r="L56" s="187">
        <v>831595</v>
      </c>
      <c r="M56" s="187">
        <v>1042207</v>
      </c>
      <c r="N56" s="187">
        <v>895997</v>
      </c>
      <c r="O56" s="188">
        <v>569054</v>
      </c>
      <c r="P56" s="187">
        <f>SUM(J56:O56)</f>
        <v>3782251</v>
      </c>
      <c r="Q56" s="191">
        <f>I56+P56</f>
        <v>3829955</v>
      </c>
    </row>
    <row r="57" spans="3:17" ht="18" customHeight="1">
      <c r="C57" s="130"/>
      <c r="D57" s="133"/>
      <c r="E57" s="275" t="s">
        <v>100</v>
      </c>
      <c r="F57" s="277"/>
      <c r="G57" s="187">
        <v>4513</v>
      </c>
      <c r="H57" s="188">
        <v>4433</v>
      </c>
      <c r="I57" s="189">
        <f>SUM(G57:H57)</f>
        <v>8946</v>
      </c>
      <c r="J57" s="190">
        <v>0</v>
      </c>
      <c r="K57" s="188">
        <v>161683</v>
      </c>
      <c r="L57" s="187">
        <v>135945</v>
      </c>
      <c r="M57" s="187">
        <v>268289</v>
      </c>
      <c r="N57" s="187">
        <v>192736</v>
      </c>
      <c r="O57" s="188">
        <v>211398</v>
      </c>
      <c r="P57" s="187">
        <f>SUM(J57:O57)</f>
        <v>970051</v>
      </c>
      <c r="Q57" s="191">
        <f>I57+P57</f>
        <v>978997</v>
      </c>
    </row>
    <row r="58" spans="3:17" ht="18" customHeight="1">
      <c r="C58" s="130"/>
      <c r="D58" s="137"/>
      <c r="E58" s="275" t="s">
        <v>101</v>
      </c>
      <c r="F58" s="277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17780</v>
      </c>
      <c r="O58" s="188">
        <v>0</v>
      </c>
      <c r="P58" s="187">
        <f>SUM(J58:O58)</f>
        <v>17780</v>
      </c>
      <c r="Q58" s="191">
        <f>I58+P58</f>
        <v>17780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182567</v>
      </c>
      <c r="H59" s="188">
        <f t="shared" si="14"/>
        <v>201219</v>
      </c>
      <c r="I59" s="189">
        <f t="shared" si="14"/>
        <v>383786</v>
      </c>
      <c r="J59" s="190">
        <f t="shared" si="14"/>
        <v>0</v>
      </c>
      <c r="K59" s="188">
        <f t="shared" si="14"/>
        <v>461749</v>
      </c>
      <c r="L59" s="187">
        <f t="shared" si="14"/>
        <v>1055509</v>
      </c>
      <c r="M59" s="187">
        <f t="shared" si="14"/>
        <v>1176527</v>
      </c>
      <c r="N59" s="187">
        <f t="shared" si="14"/>
        <v>799719</v>
      </c>
      <c r="O59" s="188">
        <f t="shared" si="14"/>
        <v>944511</v>
      </c>
      <c r="P59" s="187">
        <f t="shared" si="14"/>
        <v>4438015</v>
      </c>
      <c r="Q59" s="191">
        <f t="shared" si="14"/>
        <v>4821801</v>
      </c>
    </row>
    <row r="60" spans="3:17" ht="18" customHeight="1">
      <c r="C60" s="130"/>
      <c r="D60" s="133"/>
      <c r="E60" s="134" t="s">
        <v>102</v>
      </c>
      <c r="F60" s="135"/>
      <c r="G60" s="187">
        <v>182567</v>
      </c>
      <c r="H60" s="188">
        <v>201219</v>
      </c>
      <c r="I60" s="189">
        <f>SUM(G60:H60)</f>
        <v>383786</v>
      </c>
      <c r="J60" s="190">
        <v>0</v>
      </c>
      <c r="K60" s="188">
        <v>461749</v>
      </c>
      <c r="L60" s="187">
        <v>1055509</v>
      </c>
      <c r="M60" s="187">
        <v>1176527</v>
      </c>
      <c r="N60" s="187">
        <v>799719</v>
      </c>
      <c r="O60" s="188">
        <v>944511</v>
      </c>
      <c r="P60" s="187">
        <f>SUM(J60:O60)</f>
        <v>4438015</v>
      </c>
      <c r="Q60" s="191">
        <f>I60+P60</f>
        <v>4821801</v>
      </c>
    </row>
    <row r="61" spans="3:17" ht="18" customHeight="1">
      <c r="C61" s="158"/>
      <c r="D61" s="134" t="s">
        <v>106</v>
      </c>
      <c r="E61" s="136"/>
      <c r="F61" s="136"/>
      <c r="G61" s="218">
        <v>356730</v>
      </c>
      <c r="H61" s="218">
        <v>521048</v>
      </c>
      <c r="I61" s="219">
        <f>SUM(G61:H61)</f>
        <v>877778</v>
      </c>
      <c r="J61" s="220">
        <v>0</v>
      </c>
      <c r="K61" s="218">
        <v>1310551</v>
      </c>
      <c r="L61" s="221">
        <v>1539238</v>
      </c>
      <c r="M61" s="221">
        <v>1169052</v>
      </c>
      <c r="N61" s="221">
        <v>936551</v>
      </c>
      <c r="O61" s="218">
        <v>635718</v>
      </c>
      <c r="P61" s="221">
        <f>SUM(J61:O61)</f>
        <v>5591110</v>
      </c>
      <c r="Q61" s="222">
        <f>I61+P61</f>
        <v>6468888</v>
      </c>
    </row>
    <row r="62" spans="3:17" ht="18" customHeight="1">
      <c r="C62" s="145"/>
      <c r="D62" s="146" t="s">
        <v>107</v>
      </c>
      <c r="E62" s="147"/>
      <c r="F62" s="147"/>
      <c r="G62" s="192">
        <v>736035</v>
      </c>
      <c r="H62" s="193">
        <v>360400</v>
      </c>
      <c r="I62" s="194">
        <f>SUM(G62:H62)</f>
        <v>1096435</v>
      </c>
      <c r="J62" s="195">
        <v>-3900</v>
      </c>
      <c r="K62" s="193">
        <v>1650075</v>
      </c>
      <c r="L62" s="192">
        <v>1300695</v>
      </c>
      <c r="M62" s="192">
        <v>1276055</v>
      </c>
      <c r="N62" s="192">
        <v>667090</v>
      </c>
      <c r="O62" s="193">
        <v>597910</v>
      </c>
      <c r="P62" s="194">
        <f>SUM(J62:O62)</f>
        <v>5487925</v>
      </c>
      <c r="Q62" s="196">
        <f>I62+P62</f>
        <v>6584360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39681</v>
      </c>
      <c r="H63" s="183">
        <f t="shared" si="15"/>
        <v>58536</v>
      </c>
      <c r="I63" s="184">
        <f t="shared" si="15"/>
        <v>98217</v>
      </c>
      <c r="J63" s="185">
        <f t="shared" si="15"/>
        <v>0</v>
      </c>
      <c r="K63" s="183">
        <f t="shared" si="15"/>
        <v>2255716</v>
      </c>
      <c r="L63" s="182">
        <f t="shared" si="15"/>
        <v>2537655</v>
      </c>
      <c r="M63" s="182">
        <f t="shared" si="15"/>
        <v>2324910</v>
      </c>
      <c r="N63" s="182">
        <f t="shared" si="15"/>
        <v>1726370</v>
      </c>
      <c r="O63" s="183">
        <f t="shared" si="15"/>
        <v>969515</v>
      </c>
      <c r="P63" s="182">
        <f t="shared" si="15"/>
        <v>9814166</v>
      </c>
      <c r="Q63" s="186">
        <f t="shared" si="15"/>
        <v>9912383</v>
      </c>
    </row>
    <row r="64" spans="3:17" ht="18" customHeight="1">
      <c r="C64" s="130"/>
      <c r="D64" s="275" t="s">
        <v>78</v>
      </c>
      <c r="E64" s="276"/>
      <c r="F64" s="277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75" t="s">
        <v>79</v>
      </c>
      <c r="E65" s="276"/>
      <c r="F65" s="277"/>
      <c r="G65" s="187">
        <v>16835</v>
      </c>
      <c r="H65" s="188">
        <v>0</v>
      </c>
      <c r="I65" s="189">
        <f>SUM(G65:H65)</f>
        <v>16835</v>
      </c>
      <c r="J65" s="190">
        <v>0</v>
      </c>
      <c r="K65" s="188">
        <v>117969</v>
      </c>
      <c r="L65" s="187">
        <v>196868</v>
      </c>
      <c r="M65" s="187">
        <v>275533</v>
      </c>
      <c r="N65" s="187">
        <v>273890</v>
      </c>
      <c r="O65" s="188">
        <v>255019</v>
      </c>
      <c r="P65" s="187">
        <f t="shared" si="16"/>
        <v>1119279</v>
      </c>
      <c r="Q65" s="191">
        <f t="shared" si="17"/>
        <v>1136114</v>
      </c>
    </row>
    <row r="66" spans="3:17" ht="18" customHeight="1">
      <c r="C66" s="130"/>
      <c r="D66" s="275" t="s">
        <v>80</v>
      </c>
      <c r="E66" s="276"/>
      <c r="F66" s="277"/>
      <c r="G66" s="187">
        <v>22846</v>
      </c>
      <c r="H66" s="188">
        <v>32775</v>
      </c>
      <c r="I66" s="189">
        <f>SUM(G66:H66)</f>
        <v>55621</v>
      </c>
      <c r="J66" s="190">
        <v>0</v>
      </c>
      <c r="K66" s="188">
        <v>82852</v>
      </c>
      <c r="L66" s="187">
        <v>130600</v>
      </c>
      <c r="M66" s="187">
        <v>134048</v>
      </c>
      <c r="N66" s="187">
        <v>62982</v>
      </c>
      <c r="O66" s="188">
        <v>112480</v>
      </c>
      <c r="P66" s="187">
        <f t="shared" si="16"/>
        <v>522962</v>
      </c>
      <c r="Q66" s="191">
        <f t="shared" si="17"/>
        <v>578583</v>
      </c>
    </row>
    <row r="67" spans="3:17" ht="18" customHeight="1">
      <c r="C67" s="130"/>
      <c r="D67" s="275" t="s">
        <v>81</v>
      </c>
      <c r="E67" s="276"/>
      <c r="F67" s="277"/>
      <c r="G67" s="198"/>
      <c r="H67" s="188">
        <v>25761</v>
      </c>
      <c r="I67" s="189">
        <f>SUM(G67:H67)</f>
        <v>25761</v>
      </c>
      <c r="J67" s="200"/>
      <c r="K67" s="188">
        <v>2054895</v>
      </c>
      <c r="L67" s="187">
        <v>2210187</v>
      </c>
      <c r="M67" s="187">
        <v>1915329</v>
      </c>
      <c r="N67" s="187">
        <v>1389498</v>
      </c>
      <c r="O67" s="188">
        <v>602016</v>
      </c>
      <c r="P67" s="187">
        <f t="shared" si="16"/>
        <v>8171925</v>
      </c>
      <c r="Q67" s="191">
        <f t="shared" si="17"/>
        <v>8197686</v>
      </c>
    </row>
    <row r="68" spans="3:17" ht="18" customHeight="1">
      <c r="C68" s="130"/>
      <c r="D68" s="275" t="s">
        <v>82</v>
      </c>
      <c r="E68" s="276"/>
      <c r="F68" s="277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2" t="s">
        <v>83</v>
      </c>
      <c r="E69" s="293"/>
      <c r="F69" s="294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43338</v>
      </c>
      <c r="I70" s="184">
        <f>SUM(I71:I73)</f>
        <v>43338</v>
      </c>
      <c r="J70" s="203"/>
      <c r="K70" s="183">
        <f aca="true" t="shared" si="18" ref="K70:Q70">SUM(K71:K73)</f>
        <v>5048481</v>
      </c>
      <c r="L70" s="182">
        <f t="shared" si="18"/>
        <v>9820331</v>
      </c>
      <c r="M70" s="182">
        <f t="shared" si="18"/>
        <v>12795943</v>
      </c>
      <c r="N70" s="182">
        <f t="shared" si="18"/>
        <v>14536517</v>
      </c>
      <c r="O70" s="183">
        <f t="shared" si="18"/>
        <v>22592497</v>
      </c>
      <c r="P70" s="182">
        <f t="shared" si="18"/>
        <v>64793769</v>
      </c>
      <c r="Q70" s="186">
        <f t="shared" si="18"/>
        <v>64837107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43338</v>
      </c>
      <c r="I71" s="189">
        <f>SUM(G71:H71)</f>
        <v>43338</v>
      </c>
      <c r="J71" s="200"/>
      <c r="K71" s="188">
        <v>1452868</v>
      </c>
      <c r="L71" s="187">
        <v>3650126</v>
      </c>
      <c r="M71" s="187">
        <v>5861887</v>
      </c>
      <c r="N71" s="187">
        <v>7207697</v>
      </c>
      <c r="O71" s="188">
        <v>9852918</v>
      </c>
      <c r="P71" s="187">
        <f>SUM(J71:O71)</f>
        <v>28025496</v>
      </c>
      <c r="Q71" s="191">
        <f>I71+P71</f>
        <v>28068834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3421149</v>
      </c>
      <c r="L72" s="187">
        <v>6075933</v>
      </c>
      <c r="M72" s="187">
        <v>5988101</v>
      </c>
      <c r="N72" s="187">
        <v>4927641</v>
      </c>
      <c r="O72" s="188">
        <v>4412092</v>
      </c>
      <c r="P72" s="187">
        <f>SUM(J72:O72)</f>
        <v>24824916</v>
      </c>
      <c r="Q72" s="191">
        <f>I72+P72</f>
        <v>24824916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174464</v>
      </c>
      <c r="L73" s="209">
        <v>94272</v>
      </c>
      <c r="M73" s="209">
        <v>945955</v>
      </c>
      <c r="N73" s="209">
        <v>2401179</v>
      </c>
      <c r="O73" s="208">
        <v>8327487</v>
      </c>
      <c r="P73" s="209">
        <f>SUM(J73:O73)</f>
        <v>11943357</v>
      </c>
      <c r="Q73" s="210">
        <f>I73+P73</f>
        <v>11943357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5282899</v>
      </c>
      <c r="H74" s="212">
        <f t="shared" si="19"/>
        <v>4763421</v>
      </c>
      <c r="I74" s="213">
        <f t="shared" si="19"/>
        <v>10046320</v>
      </c>
      <c r="J74" s="214">
        <f t="shared" si="19"/>
        <v>-16766</v>
      </c>
      <c r="K74" s="212">
        <f t="shared" si="19"/>
        <v>21044225</v>
      </c>
      <c r="L74" s="211">
        <f t="shared" si="19"/>
        <v>27292767</v>
      </c>
      <c r="M74" s="211">
        <f t="shared" si="19"/>
        <v>30757302</v>
      </c>
      <c r="N74" s="211">
        <f t="shared" si="19"/>
        <v>26726807</v>
      </c>
      <c r="O74" s="212">
        <f t="shared" si="19"/>
        <v>34202901</v>
      </c>
      <c r="P74" s="211">
        <f t="shared" si="19"/>
        <v>140007236</v>
      </c>
      <c r="Q74" s="215">
        <f t="shared" si="19"/>
        <v>150053556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61975775</v>
      </c>
      <c r="H76" s="183">
        <f t="shared" si="20"/>
        <v>51002886</v>
      </c>
      <c r="I76" s="184">
        <f t="shared" si="20"/>
        <v>112978661</v>
      </c>
      <c r="J76" s="185">
        <f t="shared" si="20"/>
        <v>-177719</v>
      </c>
      <c r="K76" s="223">
        <f t="shared" si="20"/>
        <v>147564821</v>
      </c>
      <c r="L76" s="182">
        <f t="shared" si="20"/>
        <v>160835491</v>
      </c>
      <c r="M76" s="182">
        <f t="shared" si="20"/>
        <v>166468218</v>
      </c>
      <c r="N76" s="182">
        <f t="shared" si="20"/>
        <v>110866682</v>
      </c>
      <c r="O76" s="183">
        <f t="shared" si="20"/>
        <v>112160046</v>
      </c>
      <c r="P76" s="182">
        <f t="shared" si="20"/>
        <v>697717539</v>
      </c>
      <c r="Q76" s="186">
        <f t="shared" si="20"/>
        <v>810696200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27805539</v>
      </c>
      <c r="H77" s="188">
        <f t="shared" si="21"/>
        <v>18616450</v>
      </c>
      <c r="I77" s="189">
        <f t="shared" si="21"/>
        <v>46421989</v>
      </c>
      <c r="J77" s="190">
        <f t="shared" si="21"/>
        <v>-136379</v>
      </c>
      <c r="K77" s="224">
        <f t="shared" si="21"/>
        <v>57141606</v>
      </c>
      <c r="L77" s="187">
        <f t="shared" si="21"/>
        <v>57110941</v>
      </c>
      <c r="M77" s="187">
        <f t="shared" si="21"/>
        <v>67442875</v>
      </c>
      <c r="N77" s="187">
        <f t="shared" si="21"/>
        <v>47110098</v>
      </c>
      <c r="O77" s="188">
        <f t="shared" si="21"/>
        <v>67738955</v>
      </c>
      <c r="P77" s="187">
        <f t="shared" si="21"/>
        <v>296408096</v>
      </c>
      <c r="Q77" s="191">
        <f t="shared" si="21"/>
        <v>342830085</v>
      </c>
    </row>
    <row r="78" spans="3:17" ht="18" customHeight="1">
      <c r="C78" s="130"/>
      <c r="D78" s="133"/>
      <c r="E78" s="134" t="s">
        <v>92</v>
      </c>
      <c r="F78" s="135"/>
      <c r="G78" s="187">
        <v>25720588</v>
      </c>
      <c r="H78" s="188">
        <v>15628594</v>
      </c>
      <c r="I78" s="189">
        <f>SUM(G78:H78)</f>
        <v>41349182</v>
      </c>
      <c r="J78" s="190">
        <v>-136379</v>
      </c>
      <c r="K78" s="224">
        <v>47979367</v>
      </c>
      <c r="L78" s="187">
        <v>45437305</v>
      </c>
      <c r="M78" s="187">
        <v>50807171</v>
      </c>
      <c r="N78" s="187">
        <v>34311903</v>
      </c>
      <c r="O78" s="188">
        <v>41455671</v>
      </c>
      <c r="P78" s="187">
        <f>SUM(J78:O78)</f>
        <v>219855038</v>
      </c>
      <c r="Q78" s="191">
        <f>I78+P78</f>
        <v>261204220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63366</v>
      </c>
      <c r="I79" s="189">
        <f>SUM(G79:H79)</f>
        <v>63366</v>
      </c>
      <c r="J79" s="190">
        <v>0</v>
      </c>
      <c r="K79" s="224">
        <v>193980</v>
      </c>
      <c r="L79" s="187">
        <v>629640</v>
      </c>
      <c r="M79" s="187">
        <v>2112580</v>
      </c>
      <c r="N79" s="187">
        <v>2593201</v>
      </c>
      <c r="O79" s="188">
        <v>9151692</v>
      </c>
      <c r="P79" s="187">
        <f>SUM(J79:O79)</f>
        <v>14681093</v>
      </c>
      <c r="Q79" s="191">
        <f>I79+P79</f>
        <v>14744459</v>
      </c>
    </row>
    <row r="80" spans="3:17" ht="18" customHeight="1">
      <c r="C80" s="130"/>
      <c r="D80" s="133"/>
      <c r="E80" s="134" t="s">
        <v>94</v>
      </c>
      <c r="F80" s="135"/>
      <c r="G80" s="187">
        <v>1377967</v>
      </c>
      <c r="H80" s="188">
        <v>2354030</v>
      </c>
      <c r="I80" s="189">
        <f>SUM(G80:H80)</f>
        <v>3731997</v>
      </c>
      <c r="J80" s="190">
        <v>0</v>
      </c>
      <c r="K80" s="224">
        <v>6867599</v>
      </c>
      <c r="L80" s="187">
        <v>8618460</v>
      </c>
      <c r="M80" s="187">
        <v>12190692</v>
      </c>
      <c r="N80" s="187">
        <v>8545942</v>
      </c>
      <c r="O80" s="188">
        <v>15230574</v>
      </c>
      <c r="P80" s="187">
        <f>SUM(J80:O80)</f>
        <v>51453267</v>
      </c>
      <c r="Q80" s="191">
        <f>I80+P80</f>
        <v>55185264</v>
      </c>
    </row>
    <row r="81" spans="3:17" ht="18" customHeight="1">
      <c r="C81" s="130"/>
      <c r="D81" s="133"/>
      <c r="E81" s="134" t="s">
        <v>95</v>
      </c>
      <c r="F81" s="135"/>
      <c r="G81" s="187">
        <v>150384</v>
      </c>
      <c r="H81" s="188">
        <v>113360</v>
      </c>
      <c r="I81" s="189">
        <f>SUM(G81:H81)</f>
        <v>263744</v>
      </c>
      <c r="J81" s="190">
        <v>0</v>
      </c>
      <c r="K81" s="224">
        <v>378560</v>
      </c>
      <c r="L81" s="187">
        <v>393536</v>
      </c>
      <c r="M81" s="187">
        <v>427232</v>
      </c>
      <c r="N81" s="187">
        <v>258752</v>
      </c>
      <c r="O81" s="188">
        <v>248518</v>
      </c>
      <c r="P81" s="187">
        <f>SUM(J81:O81)</f>
        <v>1706598</v>
      </c>
      <c r="Q81" s="191">
        <f>I81+P81</f>
        <v>1970342</v>
      </c>
    </row>
    <row r="82" spans="3:17" ht="18" customHeight="1">
      <c r="C82" s="130"/>
      <c r="D82" s="133"/>
      <c r="E82" s="286" t="s">
        <v>105</v>
      </c>
      <c r="F82" s="287"/>
      <c r="G82" s="187">
        <v>556600</v>
      </c>
      <c r="H82" s="188">
        <v>457100</v>
      </c>
      <c r="I82" s="189">
        <f>SUM(G82:H82)</f>
        <v>1013700</v>
      </c>
      <c r="J82" s="190">
        <v>0</v>
      </c>
      <c r="K82" s="224">
        <v>1722100</v>
      </c>
      <c r="L82" s="187">
        <v>2032000</v>
      </c>
      <c r="M82" s="187">
        <v>1905200</v>
      </c>
      <c r="N82" s="187">
        <v>1400300</v>
      </c>
      <c r="O82" s="188">
        <v>1652500</v>
      </c>
      <c r="P82" s="187">
        <f>SUM(J82:O82)</f>
        <v>8712100</v>
      </c>
      <c r="Q82" s="191">
        <f>I82+P82</f>
        <v>9725800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14026189</v>
      </c>
      <c r="H83" s="188">
        <f t="shared" si="22"/>
        <v>18655579</v>
      </c>
      <c r="I83" s="189">
        <f t="shared" si="22"/>
        <v>32681768</v>
      </c>
      <c r="J83" s="190">
        <f t="shared" si="22"/>
        <v>0</v>
      </c>
      <c r="K83" s="224">
        <f t="shared" si="22"/>
        <v>45354922</v>
      </c>
      <c r="L83" s="187">
        <f t="shared" si="22"/>
        <v>49098882</v>
      </c>
      <c r="M83" s="187">
        <f t="shared" si="22"/>
        <v>45451500</v>
      </c>
      <c r="N83" s="187">
        <f t="shared" si="22"/>
        <v>26204870</v>
      </c>
      <c r="O83" s="188">
        <f t="shared" si="22"/>
        <v>13186966</v>
      </c>
      <c r="P83" s="187">
        <f t="shared" si="22"/>
        <v>179297140</v>
      </c>
      <c r="Q83" s="191">
        <f t="shared" si="22"/>
        <v>211978908</v>
      </c>
    </row>
    <row r="84" spans="3:17" ht="18" customHeight="1">
      <c r="C84" s="130"/>
      <c r="D84" s="133"/>
      <c r="E84" s="137" t="s">
        <v>97</v>
      </c>
      <c r="F84" s="137"/>
      <c r="G84" s="187">
        <v>11461115</v>
      </c>
      <c r="H84" s="188">
        <v>14795945</v>
      </c>
      <c r="I84" s="189">
        <f>SUM(G84:H84)</f>
        <v>26257060</v>
      </c>
      <c r="J84" s="190">
        <v>0</v>
      </c>
      <c r="K84" s="224">
        <v>37300714</v>
      </c>
      <c r="L84" s="187">
        <v>38980936</v>
      </c>
      <c r="M84" s="187">
        <v>36024824</v>
      </c>
      <c r="N84" s="187">
        <v>19747872</v>
      </c>
      <c r="O84" s="188">
        <v>10539852</v>
      </c>
      <c r="P84" s="187">
        <f>SUM(J84:O84)</f>
        <v>142594198</v>
      </c>
      <c r="Q84" s="191">
        <f>I84+P84</f>
        <v>168851258</v>
      </c>
    </row>
    <row r="85" spans="3:17" ht="18" customHeight="1">
      <c r="C85" s="130"/>
      <c r="D85" s="133"/>
      <c r="E85" s="137" t="s">
        <v>98</v>
      </c>
      <c r="F85" s="137"/>
      <c r="G85" s="187">
        <v>2565074</v>
      </c>
      <c r="H85" s="188">
        <v>3859634</v>
      </c>
      <c r="I85" s="189">
        <f>SUM(G85:H85)</f>
        <v>6424708</v>
      </c>
      <c r="J85" s="190">
        <v>0</v>
      </c>
      <c r="K85" s="224">
        <v>8054208</v>
      </c>
      <c r="L85" s="187">
        <v>10117946</v>
      </c>
      <c r="M85" s="187">
        <v>9426676</v>
      </c>
      <c r="N85" s="187">
        <v>6456998</v>
      </c>
      <c r="O85" s="188">
        <v>2647114</v>
      </c>
      <c r="P85" s="187">
        <f>SUM(J85:O85)</f>
        <v>36702942</v>
      </c>
      <c r="Q85" s="191">
        <f>I85+P85</f>
        <v>43127650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102251</v>
      </c>
      <c r="H86" s="188">
        <f t="shared" si="23"/>
        <v>486902</v>
      </c>
      <c r="I86" s="189">
        <f t="shared" si="23"/>
        <v>589153</v>
      </c>
      <c r="J86" s="190">
        <f t="shared" si="23"/>
        <v>0</v>
      </c>
      <c r="K86" s="224">
        <f t="shared" si="23"/>
        <v>6288153</v>
      </c>
      <c r="L86" s="187">
        <f t="shared" si="23"/>
        <v>10055923</v>
      </c>
      <c r="M86" s="187">
        <f t="shared" si="23"/>
        <v>13602605</v>
      </c>
      <c r="N86" s="187">
        <f t="shared" si="23"/>
        <v>11503223</v>
      </c>
      <c r="O86" s="188">
        <f t="shared" si="23"/>
        <v>8116668</v>
      </c>
      <c r="P86" s="187">
        <f t="shared" si="23"/>
        <v>49566572</v>
      </c>
      <c r="Q86" s="191">
        <f t="shared" si="23"/>
        <v>50155725</v>
      </c>
    </row>
    <row r="87" spans="3:17" ht="18" customHeight="1">
      <c r="C87" s="130"/>
      <c r="D87" s="133"/>
      <c r="E87" s="134" t="s">
        <v>99</v>
      </c>
      <c r="F87" s="135"/>
      <c r="G87" s="187">
        <v>55316</v>
      </c>
      <c r="H87" s="188">
        <v>440799</v>
      </c>
      <c r="I87" s="189">
        <f>SUM(G87:H87)</f>
        <v>496115</v>
      </c>
      <c r="J87" s="190">
        <v>0</v>
      </c>
      <c r="K87" s="224">
        <v>4606660</v>
      </c>
      <c r="L87" s="187">
        <v>8642107</v>
      </c>
      <c r="M87" s="187">
        <v>10812411</v>
      </c>
      <c r="N87" s="187">
        <v>9314235</v>
      </c>
      <c r="O87" s="188">
        <v>5918138</v>
      </c>
      <c r="P87" s="187">
        <f>SUM(J87:O87)</f>
        <v>39293551</v>
      </c>
      <c r="Q87" s="191">
        <f>I87+P87</f>
        <v>39789666</v>
      </c>
    </row>
    <row r="88" spans="3:17" ht="18" customHeight="1">
      <c r="C88" s="130"/>
      <c r="D88" s="133"/>
      <c r="E88" s="275" t="s">
        <v>100</v>
      </c>
      <c r="F88" s="277"/>
      <c r="G88" s="187">
        <v>46935</v>
      </c>
      <c r="H88" s="188">
        <v>46103</v>
      </c>
      <c r="I88" s="189">
        <f>SUM(G88:H88)</f>
        <v>93038</v>
      </c>
      <c r="J88" s="190">
        <v>0</v>
      </c>
      <c r="K88" s="224">
        <v>1681493</v>
      </c>
      <c r="L88" s="187">
        <v>1413816</v>
      </c>
      <c r="M88" s="187">
        <v>2790194</v>
      </c>
      <c r="N88" s="187">
        <v>2004444</v>
      </c>
      <c r="O88" s="188">
        <v>2198530</v>
      </c>
      <c r="P88" s="187">
        <f>SUM(J88:O88)</f>
        <v>10088477</v>
      </c>
      <c r="Q88" s="191">
        <f>I88+P88</f>
        <v>10181515</v>
      </c>
    </row>
    <row r="89" spans="3:17" ht="18" customHeight="1">
      <c r="C89" s="130"/>
      <c r="D89" s="137"/>
      <c r="E89" s="275" t="s">
        <v>101</v>
      </c>
      <c r="F89" s="277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184544</v>
      </c>
      <c r="O89" s="188">
        <v>0</v>
      </c>
      <c r="P89" s="187">
        <f>SUM(J89:O89)</f>
        <v>184544</v>
      </c>
      <c r="Q89" s="191">
        <f>I89+P89</f>
        <v>184544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8468693</v>
      </c>
      <c r="H90" s="188">
        <f t="shared" si="24"/>
        <v>3914937</v>
      </c>
      <c r="I90" s="189">
        <f t="shared" si="24"/>
        <v>12383630</v>
      </c>
      <c r="J90" s="190">
        <f t="shared" si="24"/>
        <v>0</v>
      </c>
      <c r="K90" s="188">
        <f t="shared" si="24"/>
        <v>7428558</v>
      </c>
      <c r="L90" s="187">
        <f t="shared" si="24"/>
        <v>14500088</v>
      </c>
      <c r="M90" s="187">
        <f t="shared" si="24"/>
        <v>14075106</v>
      </c>
      <c r="N90" s="187">
        <f t="shared" si="24"/>
        <v>9066252</v>
      </c>
      <c r="O90" s="188">
        <f t="shared" si="24"/>
        <v>10050955</v>
      </c>
      <c r="P90" s="187">
        <f t="shared" si="24"/>
        <v>55120959</v>
      </c>
      <c r="Q90" s="191">
        <f t="shared" si="24"/>
        <v>67504589</v>
      </c>
    </row>
    <row r="91" spans="3:17" ht="18" customHeight="1">
      <c r="C91" s="130"/>
      <c r="D91" s="133"/>
      <c r="E91" s="139" t="s">
        <v>102</v>
      </c>
      <c r="F91" s="135"/>
      <c r="G91" s="187">
        <v>1825670</v>
      </c>
      <c r="H91" s="188">
        <v>2012190</v>
      </c>
      <c r="I91" s="189">
        <f>SUM(G91:H91)</f>
        <v>3837860</v>
      </c>
      <c r="J91" s="190">
        <v>0</v>
      </c>
      <c r="K91" s="188">
        <v>4617490</v>
      </c>
      <c r="L91" s="187">
        <v>10555090</v>
      </c>
      <c r="M91" s="187">
        <v>11765270</v>
      </c>
      <c r="N91" s="187">
        <v>7997190</v>
      </c>
      <c r="O91" s="188">
        <v>9445110</v>
      </c>
      <c r="P91" s="187">
        <f>SUM(J91:O91)</f>
        <v>44380150</v>
      </c>
      <c r="Q91" s="191">
        <f>I91+P91</f>
        <v>48218010</v>
      </c>
    </row>
    <row r="92" spans="3:17" ht="18" customHeight="1">
      <c r="C92" s="130"/>
      <c r="D92" s="140"/>
      <c r="E92" s="137" t="s">
        <v>74</v>
      </c>
      <c r="F92" s="141"/>
      <c r="G92" s="187">
        <v>1025627</v>
      </c>
      <c r="H92" s="188">
        <v>471116</v>
      </c>
      <c r="I92" s="189">
        <f>SUM(G92:H92)</f>
        <v>1496743</v>
      </c>
      <c r="J92" s="190">
        <v>0</v>
      </c>
      <c r="K92" s="188">
        <v>1212037</v>
      </c>
      <c r="L92" s="187">
        <v>976235</v>
      </c>
      <c r="M92" s="187">
        <v>550665</v>
      </c>
      <c r="N92" s="187">
        <v>418612</v>
      </c>
      <c r="O92" s="188">
        <v>298450</v>
      </c>
      <c r="P92" s="187">
        <f>SUM(J92:O92)</f>
        <v>3455999</v>
      </c>
      <c r="Q92" s="191">
        <f>I92+P92</f>
        <v>4952742</v>
      </c>
    </row>
    <row r="93" spans="3:17" ht="18" customHeight="1">
      <c r="C93" s="130"/>
      <c r="D93" s="142"/>
      <c r="E93" s="134" t="s">
        <v>75</v>
      </c>
      <c r="F93" s="143"/>
      <c r="G93" s="187">
        <v>5617396</v>
      </c>
      <c r="H93" s="188">
        <v>1431631</v>
      </c>
      <c r="I93" s="189">
        <f>SUM(G93:H93)</f>
        <v>7049027</v>
      </c>
      <c r="J93" s="190">
        <v>0</v>
      </c>
      <c r="K93" s="188">
        <v>1599031</v>
      </c>
      <c r="L93" s="187">
        <v>2968763</v>
      </c>
      <c r="M93" s="187">
        <v>1759171</v>
      </c>
      <c r="N93" s="187">
        <v>650450</v>
      </c>
      <c r="O93" s="188">
        <v>307395</v>
      </c>
      <c r="P93" s="187">
        <f>SUM(J93:O93)</f>
        <v>7284810</v>
      </c>
      <c r="Q93" s="191">
        <f>I93+P93</f>
        <v>14333837</v>
      </c>
    </row>
    <row r="94" spans="3:17" ht="18" customHeight="1">
      <c r="C94" s="130"/>
      <c r="D94" s="133" t="s">
        <v>76</v>
      </c>
      <c r="E94" s="144"/>
      <c r="F94" s="144"/>
      <c r="G94" s="187">
        <v>3769284</v>
      </c>
      <c r="H94" s="188">
        <v>5508778</v>
      </c>
      <c r="I94" s="189">
        <f>SUM(G94:H94)</f>
        <v>9278062</v>
      </c>
      <c r="J94" s="190">
        <v>0</v>
      </c>
      <c r="K94" s="188">
        <v>13866727</v>
      </c>
      <c r="L94" s="187">
        <v>16286640</v>
      </c>
      <c r="M94" s="187">
        <v>12372325</v>
      </c>
      <c r="N94" s="187">
        <v>9910605</v>
      </c>
      <c r="O94" s="188">
        <v>6732505</v>
      </c>
      <c r="P94" s="187">
        <f>SUM(J94:O94)</f>
        <v>59168802</v>
      </c>
      <c r="Q94" s="191">
        <f>I94+P94</f>
        <v>68446864</v>
      </c>
    </row>
    <row r="95" spans="3:17" ht="18" customHeight="1">
      <c r="C95" s="145"/>
      <c r="D95" s="146" t="s">
        <v>103</v>
      </c>
      <c r="E95" s="147"/>
      <c r="F95" s="147"/>
      <c r="G95" s="192">
        <v>7803819</v>
      </c>
      <c r="H95" s="193">
        <v>3820240</v>
      </c>
      <c r="I95" s="194">
        <f>SUM(G95:H95)</f>
        <v>11624059</v>
      </c>
      <c r="J95" s="195">
        <v>-41340</v>
      </c>
      <c r="K95" s="193">
        <v>17484855</v>
      </c>
      <c r="L95" s="192">
        <v>13783017</v>
      </c>
      <c r="M95" s="192">
        <v>13523807</v>
      </c>
      <c r="N95" s="192">
        <v>7071634</v>
      </c>
      <c r="O95" s="193">
        <v>6333997</v>
      </c>
      <c r="P95" s="194">
        <f>SUM(J95:O95)</f>
        <v>58155970</v>
      </c>
      <c r="Q95" s="196">
        <f>I95+P95</f>
        <v>69780029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420617</v>
      </c>
      <c r="H96" s="183">
        <f t="shared" si="25"/>
        <v>620480</v>
      </c>
      <c r="I96" s="184">
        <f t="shared" si="25"/>
        <v>1041097</v>
      </c>
      <c r="J96" s="185">
        <f t="shared" si="25"/>
        <v>0</v>
      </c>
      <c r="K96" s="223">
        <f t="shared" si="25"/>
        <v>23895085</v>
      </c>
      <c r="L96" s="182">
        <f t="shared" si="25"/>
        <v>26869402</v>
      </c>
      <c r="M96" s="182">
        <f t="shared" si="25"/>
        <v>24526594</v>
      </c>
      <c r="N96" s="182">
        <f t="shared" si="25"/>
        <v>18262637</v>
      </c>
      <c r="O96" s="183">
        <f t="shared" si="25"/>
        <v>10276844</v>
      </c>
      <c r="P96" s="182">
        <f t="shared" si="25"/>
        <v>103830562</v>
      </c>
      <c r="Q96" s="186">
        <f>SUM(Q97:Q102)</f>
        <v>104871659</v>
      </c>
    </row>
    <row r="97" spans="3:17" ht="18" customHeight="1">
      <c r="C97" s="130"/>
      <c r="D97" s="275" t="s">
        <v>78</v>
      </c>
      <c r="E97" s="276"/>
      <c r="F97" s="277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75" t="s">
        <v>79</v>
      </c>
      <c r="E98" s="276"/>
      <c r="F98" s="277"/>
      <c r="G98" s="187">
        <v>178451</v>
      </c>
      <c r="H98" s="188">
        <v>0</v>
      </c>
      <c r="I98" s="189">
        <f>SUM(G98:H98)</f>
        <v>178451</v>
      </c>
      <c r="J98" s="190">
        <v>0</v>
      </c>
      <c r="K98" s="224">
        <v>1246304</v>
      </c>
      <c r="L98" s="187">
        <v>2086787</v>
      </c>
      <c r="M98" s="187">
        <v>2920645</v>
      </c>
      <c r="N98" s="187">
        <v>2899908</v>
      </c>
      <c r="O98" s="188">
        <v>2703192</v>
      </c>
      <c r="P98" s="187">
        <f t="shared" si="26"/>
        <v>11856836</v>
      </c>
      <c r="Q98" s="191">
        <f>I98+P98</f>
        <v>12035287</v>
      </c>
    </row>
    <row r="99" spans="3:17" ht="18" customHeight="1">
      <c r="C99" s="130"/>
      <c r="D99" s="275" t="s">
        <v>80</v>
      </c>
      <c r="E99" s="276"/>
      <c r="F99" s="277"/>
      <c r="G99" s="187">
        <v>242166</v>
      </c>
      <c r="H99" s="188">
        <v>347414</v>
      </c>
      <c r="I99" s="189">
        <f>SUM(G99:H99)</f>
        <v>589580</v>
      </c>
      <c r="J99" s="190">
        <v>0</v>
      </c>
      <c r="K99" s="224">
        <v>878231</v>
      </c>
      <c r="L99" s="187">
        <v>1384360</v>
      </c>
      <c r="M99" s="187">
        <v>1420905</v>
      </c>
      <c r="N99" s="187">
        <v>667608</v>
      </c>
      <c r="O99" s="188">
        <v>1192288</v>
      </c>
      <c r="P99" s="187">
        <f>SUM(J99:O99)</f>
        <v>5543392</v>
      </c>
      <c r="Q99" s="191">
        <f t="shared" si="27"/>
        <v>6132972</v>
      </c>
    </row>
    <row r="100" spans="3:17" ht="18" customHeight="1">
      <c r="C100" s="130"/>
      <c r="D100" s="275" t="s">
        <v>81</v>
      </c>
      <c r="E100" s="276"/>
      <c r="F100" s="277"/>
      <c r="G100" s="198"/>
      <c r="H100" s="188">
        <v>273066</v>
      </c>
      <c r="I100" s="189">
        <f>SUM(G100:H100)</f>
        <v>273066</v>
      </c>
      <c r="J100" s="200"/>
      <c r="K100" s="224">
        <v>21770550</v>
      </c>
      <c r="L100" s="187">
        <v>23398255</v>
      </c>
      <c r="M100" s="187">
        <v>20185044</v>
      </c>
      <c r="N100" s="187">
        <v>14695121</v>
      </c>
      <c r="O100" s="188">
        <v>6381364</v>
      </c>
      <c r="P100" s="187">
        <f t="shared" si="26"/>
        <v>86430334</v>
      </c>
      <c r="Q100" s="191">
        <f t="shared" si="27"/>
        <v>86703400</v>
      </c>
    </row>
    <row r="101" spans="3:17" ht="18" customHeight="1">
      <c r="C101" s="130"/>
      <c r="D101" s="275" t="s">
        <v>82</v>
      </c>
      <c r="E101" s="276"/>
      <c r="F101" s="277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2" t="s">
        <v>83</v>
      </c>
      <c r="E102" s="293"/>
      <c r="F102" s="294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450715</v>
      </c>
      <c r="I103" s="184">
        <f>SUM(I104:I106)</f>
        <v>450715</v>
      </c>
      <c r="J103" s="203"/>
      <c r="K103" s="223">
        <f aca="true" t="shared" si="28" ref="K103:P103">SUM(K104:K106)</f>
        <v>52383523</v>
      </c>
      <c r="L103" s="182">
        <f t="shared" si="28"/>
        <v>101895304</v>
      </c>
      <c r="M103" s="182">
        <f t="shared" si="28"/>
        <v>132651076</v>
      </c>
      <c r="N103" s="182">
        <f t="shared" si="28"/>
        <v>150691343</v>
      </c>
      <c r="O103" s="183">
        <f t="shared" si="28"/>
        <v>233992560</v>
      </c>
      <c r="P103" s="182">
        <f t="shared" si="28"/>
        <v>671613806</v>
      </c>
      <c r="Q103" s="186">
        <f>SUM(Q104:Q106)</f>
        <v>672064521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450715</v>
      </c>
      <c r="I104" s="189">
        <f>SUM(G104:H104)</f>
        <v>450715</v>
      </c>
      <c r="J104" s="200"/>
      <c r="K104" s="224">
        <v>15063984</v>
      </c>
      <c r="L104" s="187">
        <v>37870199</v>
      </c>
      <c r="M104" s="187">
        <v>60782729</v>
      </c>
      <c r="N104" s="187">
        <v>74752328</v>
      </c>
      <c r="O104" s="188">
        <v>102256206</v>
      </c>
      <c r="P104" s="187">
        <f>SUM(J104:O104)</f>
        <v>290725446</v>
      </c>
      <c r="Q104" s="191">
        <f>I104+P104</f>
        <v>291176161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35519658</v>
      </c>
      <c r="L105" s="187">
        <v>63048598</v>
      </c>
      <c r="M105" s="187">
        <v>62139089</v>
      </c>
      <c r="N105" s="187">
        <v>51163137</v>
      </c>
      <c r="O105" s="188">
        <v>45838983</v>
      </c>
      <c r="P105" s="187">
        <f>SUM(J105:O105)</f>
        <v>257709465</v>
      </c>
      <c r="Q105" s="191">
        <f>I105+P105</f>
        <v>257709465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1799881</v>
      </c>
      <c r="L106" s="209">
        <v>976507</v>
      </c>
      <c r="M106" s="209">
        <v>9729258</v>
      </c>
      <c r="N106" s="209">
        <v>24775878</v>
      </c>
      <c r="O106" s="208">
        <v>85897371</v>
      </c>
      <c r="P106" s="209">
        <f>SUM(J106:O106)</f>
        <v>123178895</v>
      </c>
      <c r="Q106" s="210">
        <f>I106+P106</f>
        <v>123178895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62396392</v>
      </c>
      <c r="H107" s="212">
        <f t="shared" si="29"/>
        <v>52074081</v>
      </c>
      <c r="I107" s="213">
        <f t="shared" si="29"/>
        <v>114470473</v>
      </c>
      <c r="J107" s="214">
        <f t="shared" si="29"/>
        <v>-177719</v>
      </c>
      <c r="K107" s="227">
        <f t="shared" si="29"/>
        <v>223843429</v>
      </c>
      <c r="L107" s="211">
        <f t="shared" si="29"/>
        <v>289600197</v>
      </c>
      <c r="M107" s="211">
        <f t="shared" si="29"/>
        <v>323645888</v>
      </c>
      <c r="N107" s="211">
        <f t="shared" si="29"/>
        <v>279820662</v>
      </c>
      <c r="O107" s="212">
        <f t="shared" si="29"/>
        <v>356429450</v>
      </c>
      <c r="P107" s="211">
        <f t="shared" si="29"/>
        <v>1473161907</v>
      </c>
      <c r="Q107" s="215">
        <f>Q76+Q96+Q103</f>
        <v>1587632380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56558414</v>
      </c>
      <c r="H109" s="183">
        <f t="shared" si="30"/>
        <v>46284334</v>
      </c>
      <c r="I109" s="184">
        <f t="shared" si="30"/>
        <v>102842748</v>
      </c>
      <c r="J109" s="185">
        <f t="shared" si="30"/>
        <v>-164078</v>
      </c>
      <c r="K109" s="223">
        <f t="shared" si="30"/>
        <v>134555779</v>
      </c>
      <c r="L109" s="182">
        <f t="shared" si="30"/>
        <v>146167974</v>
      </c>
      <c r="M109" s="182">
        <f t="shared" si="30"/>
        <v>151172999</v>
      </c>
      <c r="N109" s="182">
        <f t="shared" si="30"/>
        <v>100495826</v>
      </c>
      <c r="O109" s="183">
        <f t="shared" si="30"/>
        <v>101577019</v>
      </c>
      <c r="P109" s="182">
        <f t="shared" si="30"/>
        <v>633805519</v>
      </c>
      <c r="Q109" s="186">
        <f t="shared" si="30"/>
        <v>736648267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25024953</v>
      </c>
      <c r="H110" s="188">
        <f t="shared" si="31"/>
        <v>16754700</v>
      </c>
      <c r="I110" s="189">
        <f t="shared" si="31"/>
        <v>41779653</v>
      </c>
      <c r="J110" s="190">
        <f t="shared" si="31"/>
        <v>-122738</v>
      </c>
      <c r="K110" s="224">
        <f t="shared" si="31"/>
        <v>51426902</v>
      </c>
      <c r="L110" s="187">
        <f t="shared" si="31"/>
        <v>51399392</v>
      </c>
      <c r="M110" s="187">
        <f t="shared" si="31"/>
        <v>60698209</v>
      </c>
      <c r="N110" s="187">
        <f t="shared" si="31"/>
        <v>42407291</v>
      </c>
      <c r="O110" s="188">
        <f t="shared" si="31"/>
        <v>60964759</v>
      </c>
      <c r="P110" s="187">
        <f t="shared" si="31"/>
        <v>266773815</v>
      </c>
      <c r="Q110" s="191">
        <f t="shared" si="31"/>
        <v>308553468</v>
      </c>
    </row>
    <row r="111" spans="3:17" ht="18" customHeight="1">
      <c r="C111" s="130"/>
      <c r="D111" s="133"/>
      <c r="E111" s="134" t="s">
        <v>92</v>
      </c>
      <c r="F111" s="135"/>
      <c r="G111" s="187">
        <v>23148521</v>
      </c>
      <c r="H111" s="188">
        <v>14065662</v>
      </c>
      <c r="I111" s="189">
        <f>SUM(G111:H111)</f>
        <v>37214183</v>
      </c>
      <c r="J111" s="190">
        <v>-122738</v>
      </c>
      <c r="K111" s="224">
        <v>43180962</v>
      </c>
      <c r="L111" s="187">
        <v>40893222</v>
      </c>
      <c r="M111" s="187">
        <v>45726192</v>
      </c>
      <c r="N111" s="187">
        <v>30884812</v>
      </c>
      <c r="O111" s="188">
        <v>37309926</v>
      </c>
      <c r="P111" s="187">
        <f>SUM(J111:O111)</f>
        <v>197872376</v>
      </c>
      <c r="Q111" s="191">
        <f>I111+P111</f>
        <v>235086559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57029</v>
      </c>
      <c r="I112" s="189">
        <f>SUM(G112:H112)</f>
        <v>57029</v>
      </c>
      <c r="J112" s="190">
        <v>0</v>
      </c>
      <c r="K112" s="224">
        <v>174582</v>
      </c>
      <c r="L112" s="187">
        <v>566675</v>
      </c>
      <c r="M112" s="187">
        <v>1901320</v>
      </c>
      <c r="N112" s="187">
        <v>2333878</v>
      </c>
      <c r="O112" s="188">
        <v>8236519</v>
      </c>
      <c r="P112" s="187">
        <f>SUM(J112:O112)</f>
        <v>13212974</v>
      </c>
      <c r="Q112" s="191">
        <f>I112+P112</f>
        <v>13270003</v>
      </c>
    </row>
    <row r="113" spans="3:17" ht="18" customHeight="1">
      <c r="C113" s="130"/>
      <c r="D113" s="133"/>
      <c r="E113" s="134" t="s">
        <v>94</v>
      </c>
      <c r="F113" s="135"/>
      <c r="G113" s="187">
        <v>1240151</v>
      </c>
      <c r="H113" s="188">
        <v>2118599</v>
      </c>
      <c r="I113" s="189">
        <f>SUM(G113:H113)</f>
        <v>3358750</v>
      </c>
      <c r="J113" s="190">
        <v>0</v>
      </c>
      <c r="K113" s="224">
        <v>6180774</v>
      </c>
      <c r="L113" s="187">
        <v>7756526</v>
      </c>
      <c r="M113" s="187">
        <v>10971521</v>
      </c>
      <c r="N113" s="187">
        <v>7695462</v>
      </c>
      <c r="O113" s="188">
        <v>13707405</v>
      </c>
      <c r="P113" s="187">
        <f>SUM(J113:O113)</f>
        <v>46311688</v>
      </c>
      <c r="Q113" s="191">
        <f>I113+P113</f>
        <v>49670438</v>
      </c>
    </row>
    <row r="114" spans="3:17" ht="18" customHeight="1">
      <c r="C114" s="130"/>
      <c r="D114" s="133"/>
      <c r="E114" s="134" t="s">
        <v>95</v>
      </c>
      <c r="F114" s="135"/>
      <c r="G114" s="187">
        <v>135341</v>
      </c>
      <c r="H114" s="188">
        <v>102020</v>
      </c>
      <c r="I114" s="189">
        <f>SUM(G114:H114)</f>
        <v>237361</v>
      </c>
      <c r="J114" s="190">
        <v>0</v>
      </c>
      <c r="K114" s="224">
        <v>340694</v>
      </c>
      <c r="L114" s="187">
        <v>354169</v>
      </c>
      <c r="M114" s="187">
        <v>384496</v>
      </c>
      <c r="N114" s="187">
        <v>232869</v>
      </c>
      <c r="O114" s="188">
        <v>223659</v>
      </c>
      <c r="P114" s="187">
        <f>SUM(J114:O114)</f>
        <v>1535887</v>
      </c>
      <c r="Q114" s="191">
        <f>I114+P114</f>
        <v>1773248</v>
      </c>
    </row>
    <row r="115" spans="3:17" ht="18" customHeight="1">
      <c r="C115" s="130"/>
      <c r="D115" s="133"/>
      <c r="E115" s="286" t="s">
        <v>105</v>
      </c>
      <c r="F115" s="287"/>
      <c r="G115" s="187">
        <v>500940</v>
      </c>
      <c r="H115" s="188">
        <v>411390</v>
      </c>
      <c r="I115" s="189">
        <f>SUM(G115:H115)</f>
        <v>912330</v>
      </c>
      <c r="J115" s="190">
        <v>0</v>
      </c>
      <c r="K115" s="224">
        <v>1549890</v>
      </c>
      <c r="L115" s="187">
        <v>1828800</v>
      </c>
      <c r="M115" s="187">
        <v>1714680</v>
      </c>
      <c r="N115" s="187">
        <v>1260270</v>
      </c>
      <c r="O115" s="188">
        <v>1487250</v>
      </c>
      <c r="P115" s="187">
        <f>SUM(J115:O115)</f>
        <v>7840890</v>
      </c>
      <c r="Q115" s="191">
        <f>I115+P115</f>
        <v>8753220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12623460</v>
      </c>
      <c r="H116" s="188">
        <f t="shared" si="32"/>
        <v>16789859</v>
      </c>
      <c r="I116" s="189">
        <f t="shared" si="32"/>
        <v>29413319</v>
      </c>
      <c r="J116" s="190">
        <f t="shared" si="32"/>
        <v>0</v>
      </c>
      <c r="K116" s="224">
        <f t="shared" si="32"/>
        <v>40819009</v>
      </c>
      <c r="L116" s="187">
        <f t="shared" si="32"/>
        <v>44205895</v>
      </c>
      <c r="M116" s="187">
        <f t="shared" si="32"/>
        <v>40906050</v>
      </c>
      <c r="N116" s="187">
        <f t="shared" si="32"/>
        <v>23584252</v>
      </c>
      <c r="O116" s="188">
        <f t="shared" si="32"/>
        <v>11868193</v>
      </c>
      <c r="P116" s="187">
        <f t="shared" si="32"/>
        <v>161383399</v>
      </c>
      <c r="Q116" s="191">
        <f t="shared" si="32"/>
        <v>190796718</v>
      </c>
    </row>
    <row r="117" spans="3:17" ht="18" customHeight="1">
      <c r="C117" s="130"/>
      <c r="D117" s="133"/>
      <c r="E117" s="137" t="s">
        <v>97</v>
      </c>
      <c r="F117" s="137"/>
      <c r="G117" s="187">
        <v>10314911</v>
      </c>
      <c r="H117" s="188">
        <v>13316246</v>
      </c>
      <c r="I117" s="189">
        <f>SUM(G117:H117)</f>
        <v>23631157</v>
      </c>
      <c r="J117" s="190">
        <v>0</v>
      </c>
      <c r="K117" s="224">
        <v>33570303</v>
      </c>
      <c r="L117" s="187">
        <v>35096330</v>
      </c>
      <c r="M117" s="187">
        <v>32422119</v>
      </c>
      <c r="N117" s="187">
        <v>17772985</v>
      </c>
      <c r="O117" s="188">
        <v>9485811</v>
      </c>
      <c r="P117" s="187">
        <f>SUM(J117:O117)</f>
        <v>128347548</v>
      </c>
      <c r="Q117" s="191">
        <f>I117+P117</f>
        <v>151978705</v>
      </c>
    </row>
    <row r="118" spans="3:17" ht="18" customHeight="1">
      <c r="C118" s="130"/>
      <c r="D118" s="133"/>
      <c r="E118" s="137" t="s">
        <v>98</v>
      </c>
      <c r="F118" s="137"/>
      <c r="G118" s="187">
        <v>2308549</v>
      </c>
      <c r="H118" s="188">
        <v>3473613</v>
      </c>
      <c r="I118" s="189">
        <f>SUM(G118:H118)</f>
        <v>5782162</v>
      </c>
      <c r="J118" s="190">
        <v>0</v>
      </c>
      <c r="K118" s="224">
        <v>7248706</v>
      </c>
      <c r="L118" s="187">
        <v>9109565</v>
      </c>
      <c r="M118" s="187">
        <v>8483931</v>
      </c>
      <c r="N118" s="187">
        <v>5811267</v>
      </c>
      <c r="O118" s="188">
        <v>2382382</v>
      </c>
      <c r="P118" s="187">
        <f>SUM(J118:O118)</f>
        <v>33035851</v>
      </c>
      <c r="Q118" s="191">
        <f>I118+P118</f>
        <v>38818013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92024</v>
      </c>
      <c r="H119" s="188">
        <f t="shared" si="33"/>
        <v>438207</v>
      </c>
      <c r="I119" s="189">
        <f t="shared" si="33"/>
        <v>530231</v>
      </c>
      <c r="J119" s="190">
        <f t="shared" si="33"/>
        <v>0</v>
      </c>
      <c r="K119" s="224">
        <f t="shared" si="33"/>
        <v>5659289</v>
      </c>
      <c r="L119" s="187">
        <f t="shared" si="33"/>
        <v>9070515</v>
      </c>
      <c r="M119" s="187">
        <f t="shared" si="33"/>
        <v>12242267</v>
      </c>
      <c r="N119" s="187">
        <f t="shared" si="33"/>
        <v>10352840</v>
      </c>
      <c r="O119" s="188">
        <f t="shared" si="33"/>
        <v>7304961</v>
      </c>
      <c r="P119" s="187">
        <f t="shared" si="33"/>
        <v>44629872</v>
      </c>
      <c r="Q119" s="191">
        <f t="shared" si="33"/>
        <v>45160103</v>
      </c>
    </row>
    <row r="120" spans="3:17" ht="18" customHeight="1">
      <c r="C120" s="130"/>
      <c r="D120" s="133"/>
      <c r="E120" s="134" t="s">
        <v>99</v>
      </c>
      <c r="F120" s="135"/>
      <c r="G120" s="187">
        <v>49783</v>
      </c>
      <c r="H120" s="188">
        <v>396715</v>
      </c>
      <c r="I120" s="189">
        <f>SUM(G120:H120)</f>
        <v>446498</v>
      </c>
      <c r="J120" s="190">
        <v>0</v>
      </c>
      <c r="K120" s="224">
        <v>4145956</v>
      </c>
      <c r="L120" s="187">
        <v>7798093</v>
      </c>
      <c r="M120" s="187">
        <v>9731105</v>
      </c>
      <c r="N120" s="187">
        <v>8382766</v>
      </c>
      <c r="O120" s="188">
        <v>5326293</v>
      </c>
      <c r="P120" s="187">
        <f>SUM(J120:O120)</f>
        <v>35384213</v>
      </c>
      <c r="Q120" s="191">
        <f>I120+P120</f>
        <v>35830711</v>
      </c>
    </row>
    <row r="121" spans="3:17" ht="18" customHeight="1">
      <c r="C121" s="130"/>
      <c r="D121" s="133"/>
      <c r="E121" s="275" t="s">
        <v>100</v>
      </c>
      <c r="F121" s="277"/>
      <c r="G121" s="187">
        <v>42241</v>
      </c>
      <c r="H121" s="188">
        <v>41492</v>
      </c>
      <c r="I121" s="189">
        <f>SUM(G121:H121)</f>
        <v>83733</v>
      </c>
      <c r="J121" s="190">
        <v>0</v>
      </c>
      <c r="K121" s="224">
        <v>1513333</v>
      </c>
      <c r="L121" s="187">
        <v>1272422</v>
      </c>
      <c r="M121" s="187">
        <v>2511162</v>
      </c>
      <c r="N121" s="187">
        <v>1803985</v>
      </c>
      <c r="O121" s="188">
        <v>1978668</v>
      </c>
      <c r="P121" s="187">
        <f>SUM(J121:O121)</f>
        <v>9079570</v>
      </c>
      <c r="Q121" s="191">
        <f>I121+P121</f>
        <v>9163303</v>
      </c>
    </row>
    <row r="122" spans="3:17" ht="18" customHeight="1">
      <c r="C122" s="130"/>
      <c r="D122" s="137"/>
      <c r="E122" s="275" t="s">
        <v>101</v>
      </c>
      <c r="F122" s="277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166089</v>
      </c>
      <c r="O122" s="188">
        <v>0</v>
      </c>
      <c r="P122" s="187">
        <f>SUM(J122:O122)</f>
        <v>166089</v>
      </c>
      <c r="Q122" s="191">
        <f>I122+P122</f>
        <v>166089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7621817</v>
      </c>
      <c r="H123" s="188">
        <f t="shared" si="34"/>
        <v>3523440</v>
      </c>
      <c r="I123" s="189">
        <f t="shared" si="34"/>
        <v>11145257</v>
      </c>
      <c r="J123" s="190">
        <f t="shared" si="34"/>
        <v>0</v>
      </c>
      <c r="K123" s="188">
        <f t="shared" si="34"/>
        <v>6685697</v>
      </c>
      <c r="L123" s="187">
        <f t="shared" si="34"/>
        <v>13051226</v>
      </c>
      <c r="M123" s="187">
        <f t="shared" si="34"/>
        <v>12667590</v>
      </c>
      <c r="N123" s="187">
        <f t="shared" si="34"/>
        <v>8160276</v>
      </c>
      <c r="O123" s="188">
        <f t="shared" si="34"/>
        <v>9045859</v>
      </c>
      <c r="P123" s="187">
        <f t="shared" si="34"/>
        <v>49610648</v>
      </c>
      <c r="Q123" s="191">
        <f t="shared" si="34"/>
        <v>60755905</v>
      </c>
    </row>
    <row r="124" spans="3:17" ht="18" customHeight="1">
      <c r="C124" s="130"/>
      <c r="D124" s="133"/>
      <c r="E124" s="139" t="s">
        <v>102</v>
      </c>
      <c r="F124" s="135"/>
      <c r="G124" s="187">
        <v>1643103</v>
      </c>
      <c r="H124" s="188">
        <v>1810971</v>
      </c>
      <c r="I124" s="189">
        <f>SUM(G124:H124)</f>
        <v>3454074</v>
      </c>
      <c r="J124" s="190">
        <v>0</v>
      </c>
      <c r="K124" s="188">
        <v>4155741</v>
      </c>
      <c r="L124" s="187">
        <v>9500731</v>
      </c>
      <c r="M124" s="187">
        <v>10588743</v>
      </c>
      <c r="N124" s="187">
        <v>7198121</v>
      </c>
      <c r="O124" s="188">
        <v>8500599</v>
      </c>
      <c r="P124" s="187">
        <f>SUM(J124:O124)</f>
        <v>39943935</v>
      </c>
      <c r="Q124" s="191">
        <f>I124+P124</f>
        <v>43398009</v>
      </c>
    </row>
    <row r="125" spans="3:17" ht="18" customHeight="1">
      <c r="C125" s="130"/>
      <c r="D125" s="140"/>
      <c r="E125" s="137" t="s">
        <v>74</v>
      </c>
      <c r="F125" s="141"/>
      <c r="G125" s="187">
        <v>923063</v>
      </c>
      <c r="H125" s="188">
        <v>424003</v>
      </c>
      <c r="I125" s="189">
        <f>SUM(G125:H125)</f>
        <v>1347066</v>
      </c>
      <c r="J125" s="190">
        <v>0</v>
      </c>
      <c r="K125" s="188">
        <v>1090830</v>
      </c>
      <c r="L125" s="187">
        <v>878609</v>
      </c>
      <c r="M125" s="187">
        <v>495597</v>
      </c>
      <c r="N125" s="187">
        <v>376750</v>
      </c>
      <c r="O125" s="188">
        <v>268605</v>
      </c>
      <c r="P125" s="187">
        <f>SUM(J125:O125)</f>
        <v>3110391</v>
      </c>
      <c r="Q125" s="191">
        <f>I125+P125</f>
        <v>4457457</v>
      </c>
    </row>
    <row r="126" spans="3:17" ht="18" customHeight="1">
      <c r="C126" s="130"/>
      <c r="D126" s="142"/>
      <c r="E126" s="134" t="s">
        <v>75</v>
      </c>
      <c r="F126" s="143"/>
      <c r="G126" s="187">
        <v>5055651</v>
      </c>
      <c r="H126" s="188">
        <v>1288466</v>
      </c>
      <c r="I126" s="189">
        <f>SUM(G126:H126)</f>
        <v>6344117</v>
      </c>
      <c r="J126" s="190">
        <v>0</v>
      </c>
      <c r="K126" s="188">
        <v>1439126</v>
      </c>
      <c r="L126" s="187">
        <v>2671886</v>
      </c>
      <c r="M126" s="187">
        <v>1583250</v>
      </c>
      <c r="N126" s="187">
        <v>585405</v>
      </c>
      <c r="O126" s="188">
        <v>276655</v>
      </c>
      <c r="P126" s="187">
        <f>SUM(J126:O126)</f>
        <v>6556322</v>
      </c>
      <c r="Q126" s="191">
        <f>I126+P126</f>
        <v>12900439</v>
      </c>
    </row>
    <row r="127" spans="3:17" ht="18" customHeight="1">
      <c r="C127" s="130"/>
      <c r="D127" s="133" t="s">
        <v>76</v>
      </c>
      <c r="E127" s="144"/>
      <c r="F127" s="144"/>
      <c r="G127" s="187">
        <v>3392341</v>
      </c>
      <c r="H127" s="188">
        <v>4957888</v>
      </c>
      <c r="I127" s="189">
        <f>SUM(G127:H127)</f>
        <v>8350229</v>
      </c>
      <c r="J127" s="190">
        <v>0</v>
      </c>
      <c r="K127" s="188">
        <v>12480027</v>
      </c>
      <c r="L127" s="187">
        <v>14657929</v>
      </c>
      <c r="M127" s="187">
        <v>11135076</v>
      </c>
      <c r="N127" s="187">
        <v>8919533</v>
      </c>
      <c r="O127" s="188">
        <v>6059250</v>
      </c>
      <c r="P127" s="187">
        <f>SUM(J127:O127)</f>
        <v>53251815</v>
      </c>
      <c r="Q127" s="191">
        <f>I127+P127</f>
        <v>61602044</v>
      </c>
    </row>
    <row r="128" spans="3:17" ht="18" customHeight="1">
      <c r="C128" s="145"/>
      <c r="D128" s="146" t="s">
        <v>103</v>
      </c>
      <c r="E128" s="147"/>
      <c r="F128" s="147"/>
      <c r="G128" s="192">
        <v>7803819</v>
      </c>
      <c r="H128" s="193">
        <v>3820240</v>
      </c>
      <c r="I128" s="194">
        <f>SUM(G128:H128)</f>
        <v>11624059</v>
      </c>
      <c r="J128" s="195">
        <v>-41340</v>
      </c>
      <c r="K128" s="193">
        <v>17484855</v>
      </c>
      <c r="L128" s="192">
        <v>13783017</v>
      </c>
      <c r="M128" s="192">
        <v>13523807</v>
      </c>
      <c r="N128" s="192">
        <v>7071634</v>
      </c>
      <c r="O128" s="193">
        <v>6333997</v>
      </c>
      <c r="P128" s="194">
        <f>SUM(J128:O128)</f>
        <v>58155970</v>
      </c>
      <c r="Q128" s="196">
        <f>I128+P128</f>
        <v>69780029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378549</v>
      </c>
      <c r="H129" s="183">
        <f t="shared" si="35"/>
        <v>522846</v>
      </c>
      <c r="I129" s="184">
        <f t="shared" si="35"/>
        <v>901395</v>
      </c>
      <c r="J129" s="185">
        <f t="shared" si="35"/>
        <v>0</v>
      </c>
      <c r="K129" s="223">
        <f t="shared" si="35"/>
        <v>21505520</v>
      </c>
      <c r="L129" s="182">
        <f t="shared" si="35"/>
        <v>24182411</v>
      </c>
      <c r="M129" s="182">
        <f t="shared" si="35"/>
        <v>22073882</v>
      </c>
      <c r="N129" s="182">
        <f t="shared" si="35"/>
        <v>16436349</v>
      </c>
      <c r="O129" s="183">
        <f t="shared" si="35"/>
        <v>9249136</v>
      </c>
      <c r="P129" s="182">
        <f t="shared" si="35"/>
        <v>93447298</v>
      </c>
      <c r="Q129" s="186">
        <f t="shared" si="35"/>
        <v>94348693</v>
      </c>
    </row>
    <row r="130" spans="3:17" ht="18" customHeight="1">
      <c r="C130" s="130"/>
      <c r="D130" s="275" t="s">
        <v>78</v>
      </c>
      <c r="E130" s="276"/>
      <c r="F130" s="277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75" t="s">
        <v>79</v>
      </c>
      <c r="E131" s="276"/>
      <c r="F131" s="277"/>
      <c r="G131" s="187">
        <v>160604</v>
      </c>
      <c r="H131" s="188">
        <v>0</v>
      </c>
      <c r="I131" s="189">
        <f>SUM(G131:H131)</f>
        <v>160604</v>
      </c>
      <c r="J131" s="190">
        <v>0</v>
      </c>
      <c r="K131" s="224">
        <v>1121666</v>
      </c>
      <c r="L131" s="187">
        <v>1878094</v>
      </c>
      <c r="M131" s="187">
        <v>2628566</v>
      </c>
      <c r="N131" s="187">
        <v>2609904</v>
      </c>
      <c r="O131" s="188">
        <v>2432860</v>
      </c>
      <c r="P131" s="187">
        <f t="shared" si="36"/>
        <v>10671090</v>
      </c>
      <c r="Q131" s="191">
        <f t="shared" si="37"/>
        <v>10831694</v>
      </c>
    </row>
    <row r="132" spans="3:17" ht="18" customHeight="1">
      <c r="C132" s="130"/>
      <c r="D132" s="275" t="s">
        <v>80</v>
      </c>
      <c r="E132" s="276"/>
      <c r="F132" s="277"/>
      <c r="G132" s="187">
        <v>217945</v>
      </c>
      <c r="H132" s="188">
        <v>277087</v>
      </c>
      <c r="I132" s="189">
        <f>SUM(G132:H132)</f>
        <v>495032</v>
      </c>
      <c r="J132" s="190">
        <v>0</v>
      </c>
      <c r="K132" s="224">
        <v>790406</v>
      </c>
      <c r="L132" s="187">
        <v>1245920</v>
      </c>
      <c r="M132" s="187">
        <v>1278810</v>
      </c>
      <c r="N132" s="187">
        <v>600846</v>
      </c>
      <c r="O132" s="188">
        <v>1073056</v>
      </c>
      <c r="P132" s="187">
        <f t="shared" si="36"/>
        <v>4989038</v>
      </c>
      <c r="Q132" s="191">
        <f t="shared" si="37"/>
        <v>5484070</v>
      </c>
    </row>
    <row r="133" spans="3:17" ht="18" customHeight="1">
      <c r="C133" s="130"/>
      <c r="D133" s="275" t="s">
        <v>81</v>
      </c>
      <c r="E133" s="276"/>
      <c r="F133" s="277"/>
      <c r="G133" s="198"/>
      <c r="H133" s="188">
        <v>245759</v>
      </c>
      <c r="I133" s="189">
        <f>SUM(G133:H133)</f>
        <v>245759</v>
      </c>
      <c r="J133" s="200"/>
      <c r="K133" s="224">
        <v>19593448</v>
      </c>
      <c r="L133" s="187">
        <v>21058397</v>
      </c>
      <c r="M133" s="187">
        <v>18166506</v>
      </c>
      <c r="N133" s="187">
        <v>13225599</v>
      </c>
      <c r="O133" s="188">
        <v>5743220</v>
      </c>
      <c r="P133" s="187">
        <f t="shared" si="36"/>
        <v>77787170</v>
      </c>
      <c r="Q133" s="191">
        <f t="shared" si="37"/>
        <v>78032929</v>
      </c>
    </row>
    <row r="134" spans="3:17" ht="18" customHeight="1">
      <c r="C134" s="130"/>
      <c r="D134" s="275" t="s">
        <v>82</v>
      </c>
      <c r="E134" s="276"/>
      <c r="F134" s="277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2" t="s">
        <v>83</v>
      </c>
      <c r="E135" s="293"/>
      <c r="F135" s="294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421215</v>
      </c>
      <c r="I136" s="184">
        <f>SUM(I137:I139)</f>
        <v>421215</v>
      </c>
      <c r="J136" s="203"/>
      <c r="K136" s="223">
        <f aca="true" t="shared" si="38" ref="K136:Q136">SUM(K137:K139)</f>
        <v>47206058</v>
      </c>
      <c r="L136" s="182">
        <f t="shared" si="38"/>
        <v>91796004</v>
      </c>
      <c r="M136" s="182">
        <f t="shared" si="38"/>
        <v>119500990</v>
      </c>
      <c r="N136" s="182">
        <f t="shared" si="38"/>
        <v>135964663</v>
      </c>
      <c r="O136" s="183">
        <f t="shared" si="38"/>
        <v>211113786</v>
      </c>
      <c r="P136" s="182">
        <f t="shared" si="38"/>
        <v>605581501</v>
      </c>
      <c r="Q136" s="186">
        <f t="shared" si="38"/>
        <v>606002716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421215</v>
      </c>
      <c r="I137" s="189">
        <f>SUM(G137:H137)</f>
        <v>421215</v>
      </c>
      <c r="J137" s="200"/>
      <c r="K137" s="224">
        <v>13618556</v>
      </c>
      <c r="L137" s="187">
        <v>34173486</v>
      </c>
      <c r="M137" s="187">
        <v>54819589</v>
      </c>
      <c r="N137" s="187">
        <v>67619657</v>
      </c>
      <c r="O137" s="188">
        <v>92551197</v>
      </c>
      <c r="P137" s="187">
        <f>SUM(J137:O137)</f>
        <v>262782485</v>
      </c>
      <c r="Q137" s="191">
        <f>I137+P137</f>
        <v>263203700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31967611</v>
      </c>
      <c r="L138" s="187">
        <v>56743663</v>
      </c>
      <c r="M138" s="187">
        <v>55925080</v>
      </c>
      <c r="N138" s="187">
        <v>46046742</v>
      </c>
      <c r="O138" s="188">
        <v>41255007</v>
      </c>
      <c r="P138" s="187">
        <f>SUM(J138:O138)</f>
        <v>231938103</v>
      </c>
      <c r="Q138" s="191">
        <f>I138+P138</f>
        <v>231938103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1619891</v>
      </c>
      <c r="L139" s="209">
        <v>878855</v>
      </c>
      <c r="M139" s="209">
        <v>8756321</v>
      </c>
      <c r="N139" s="209">
        <v>22298264</v>
      </c>
      <c r="O139" s="208">
        <v>77307582</v>
      </c>
      <c r="P139" s="209">
        <f>SUM(J139:O139)</f>
        <v>110860913</v>
      </c>
      <c r="Q139" s="210">
        <f>I139+P139</f>
        <v>110860913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56936963</v>
      </c>
      <c r="H140" s="212">
        <f t="shared" si="39"/>
        <v>47228395</v>
      </c>
      <c r="I140" s="213">
        <f t="shared" si="39"/>
        <v>104165358</v>
      </c>
      <c r="J140" s="214">
        <f t="shared" si="39"/>
        <v>-164078</v>
      </c>
      <c r="K140" s="227">
        <f t="shared" si="39"/>
        <v>203267357</v>
      </c>
      <c r="L140" s="211">
        <f t="shared" si="39"/>
        <v>262146389</v>
      </c>
      <c r="M140" s="211">
        <f t="shared" si="39"/>
        <v>292747871</v>
      </c>
      <c r="N140" s="211">
        <f t="shared" si="39"/>
        <v>252896838</v>
      </c>
      <c r="O140" s="212">
        <f t="shared" si="39"/>
        <v>321939941</v>
      </c>
      <c r="P140" s="211">
        <f t="shared" si="39"/>
        <v>1332834318</v>
      </c>
      <c r="Q140" s="215">
        <f t="shared" si="39"/>
        <v>1436999676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5" sqref="E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2734</v>
      </c>
      <c r="G12" s="91">
        <f>SUM(G13:G14)</f>
        <v>1153</v>
      </c>
      <c r="H12" s="92">
        <f>SUM(F12:G12)</f>
        <v>3887</v>
      </c>
      <c r="I12" s="93">
        <f aca="true" t="shared" si="0" ref="I12:N12">SUM(I13:I14)</f>
        <v>0</v>
      </c>
      <c r="J12" s="95">
        <f t="shared" si="0"/>
        <v>2344</v>
      </c>
      <c r="K12" s="91">
        <f t="shared" si="0"/>
        <v>2007</v>
      </c>
      <c r="L12" s="91">
        <f t="shared" si="0"/>
        <v>1766</v>
      </c>
      <c r="M12" s="91">
        <f t="shared" si="0"/>
        <v>1246</v>
      </c>
      <c r="N12" s="91">
        <f t="shared" si="0"/>
        <v>1378</v>
      </c>
      <c r="O12" s="91">
        <f>SUM(I12:N12)</f>
        <v>8741</v>
      </c>
      <c r="P12" s="94">
        <f>H12+O12</f>
        <v>12628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461</v>
      </c>
      <c r="G13" s="91">
        <v>205</v>
      </c>
      <c r="H13" s="92">
        <f>SUM(F13:G13)</f>
        <v>666</v>
      </c>
      <c r="I13" s="93">
        <v>0</v>
      </c>
      <c r="J13" s="95">
        <v>335</v>
      </c>
      <c r="K13" s="91">
        <v>273</v>
      </c>
      <c r="L13" s="91">
        <v>239</v>
      </c>
      <c r="M13" s="91">
        <v>149</v>
      </c>
      <c r="N13" s="91">
        <v>191</v>
      </c>
      <c r="O13" s="91">
        <f>SUM(I13:N13)</f>
        <v>1187</v>
      </c>
      <c r="P13" s="94">
        <f>H13+O13</f>
        <v>1853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2273</v>
      </c>
      <c r="G14" s="91">
        <v>948</v>
      </c>
      <c r="H14" s="92">
        <f>SUM(F14:G14)</f>
        <v>3221</v>
      </c>
      <c r="I14" s="93">
        <v>0</v>
      </c>
      <c r="J14" s="95">
        <v>2009</v>
      </c>
      <c r="K14" s="91">
        <v>1734</v>
      </c>
      <c r="L14" s="91">
        <v>1527</v>
      </c>
      <c r="M14" s="91">
        <v>1097</v>
      </c>
      <c r="N14" s="91">
        <v>1187</v>
      </c>
      <c r="O14" s="91">
        <f>SUM(I14:N14)</f>
        <v>7554</v>
      </c>
      <c r="P14" s="94">
        <f>H14+O14</f>
        <v>10775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63</v>
      </c>
      <c r="G15" s="91">
        <v>56</v>
      </c>
      <c r="H15" s="92">
        <f>SUM(F15:G15)</f>
        <v>119</v>
      </c>
      <c r="I15" s="93">
        <v>0</v>
      </c>
      <c r="J15" s="95">
        <v>81</v>
      </c>
      <c r="K15" s="91">
        <v>70</v>
      </c>
      <c r="L15" s="91">
        <v>70</v>
      </c>
      <c r="M15" s="91">
        <v>53</v>
      </c>
      <c r="N15" s="91">
        <v>62</v>
      </c>
      <c r="O15" s="91">
        <f>SUM(I15:N15)</f>
        <v>336</v>
      </c>
      <c r="P15" s="94">
        <f>H15+O15</f>
        <v>455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2797</v>
      </c>
      <c r="G16" s="96">
        <f>G12+G15</f>
        <v>1209</v>
      </c>
      <c r="H16" s="97">
        <f>SUM(F16:G16)</f>
        <v>4006</v>
      </c>
      <c r="I16" s="98">
        <f aca="true" t="shared" si="1" ref="I16:N16">I12+I15</f>
        <v>0</v>
      </c>
      <c r="J16" s="100">
        <f t="shared" si="1"/>
        <v>2425</v>
      </c>
      <c r="K16" s="96">
        <f t="shared" si="1"/>
        <v>2077</v>
      </c>
      <c r="L16" s="96">
        <f t="shared" si="1"/>
        <v>1836</v>
      </c>
      <c r="M16" s="96">
        <f t="shared" si="1"/>
        <v>1299</v>
      </c>
      <c r="N16" s="96">
        <f t="shared" si="1"/>
        <v>1440</v>
      </c>
      <c r="O16" s="96">
        <f>SUM(I16:N16)</f>
        <v>9077</v>
      </c>
      <c r="P16" s="99">
        <f>H16+O16</f>
        <v>13083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95" t="s">
        <v>49</v>
      </c>
      <c r="G19" s="296"/>
      <c r="H19" s="297"/>
      <c r="I19" s="301" t="s">
        <v>50</v>
      </c>
      <c r="J19" s="296"/>
      <c r="K19" s="296"/>
      <c r="L19" s="296"/>
      <c r="M19" s="296"/>
      <c r="N19" s="296"/>
      <c r="O19" s="297"/>
      <c r="P19" s="29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00"/>
      <c r="Q20" s="3"/>
    </row>
    <row r="21" spans="3:17" s="15" customFormat="1" ht="18.75" customHeight="1">
      <c r="C21" s="40" t="s">
        <v>29</v>
      </c>
      <c r="D21" s="28"/>
      <c r="E21" s="28"/>
      <c r="F21" s="91">
        <v>1842</v>
      </c>
      <c r="G21" s="91">
        <v>873</v>
      </c>
      <c r="H21" s="92">
        <f>SUM(F21:G21)</f>
        <v>2715</v>
      </c>
      <c r="I21" s="93">
        <v>0</v>
      </c>
      <c r="J21" s="95">
        <v>1694</v>
      </c>
      <c r="K21" s="91">
        <v>1342</v>
      </c>
      <c r="L21" s="91">
        <v>1009</v>
      </c>
      <c r="M21" s="91">
        <v>538</v>
      </c>
      <c r="N21" s="91">
        <v>461</v>
      </c>
      <c r="O21" s="101">
        <f>SUM(I21:N21)</f>
        <v>5044</v>
      </c>
      <c r="P21" s="94">
        <f>O21+H21</f>
        <v>7759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38</v>
      </c>
      <c r="G22" s="91">
        <v>43</v>
      </c>
      <c r="H22" s="92">
        <f>SUM(F22:G22)</f>
        <v>81</v>
      </c>
      <c r="I22" s="93">
        <v>0</v>
      </c>
      <c r="J22" s="95">
        <v>58</v>
      </c>
      <c r="K22" s="91">
        <v>57</v>
      </c>
      <c r="L22" s="91">
        <v>55</v>
      </c>
      <c r="M22" s="91">
        <v>34</v>
      </c>
      <c r="N22" s="91">
        <v>22</v>
      </c>
      <c r="O22" s="101">
        <f>SUM(I22:N22)</f>
        <v>226</v>
      </c>
      <c r="P22" s="94">
        <f>O22+H22</f>
        <v>307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1880</v>
      </c>
      <c r="G23" s="96">
        <f aca="true" t="shared" si="2" ref="G23:N23">SUM(G21:G22)</f>
        <v>916</v>
      </c>
      <c r="H23" s="97">
        <f>SUM(F23:G23)</f>
        <v>2796</v>
      </c>
      <c r="I23" s="98">
        <f t="shared" si="2"/>
        <v>0</v>
      </c>
      <c r="J23" s="100">
        <f t="shared" si="2"/>
        <v>1752</v>
      </c>
      <c r="K23" s="96">
        <f t="shared" si="2"/>
        <v>1399</v>
      </c>
      <c r="L23" s="96">
        <f t="shared" si="2"/>
        <v>1064</v>
      </c>
      <c r="M23" s="96">
        <f t="shared" si="2"/>
        <v>572</v>
      </c>
      <c r="N23" s="96">
        <f t="shared" si="2"/>
        <v>483</v>
      </c>
      <c r="O23" s="102">
        <f>SUM(I23:N23)</f>
        <v>5270</v>
      </c>
      <c r="P23" s="99">
        <f>O23+H23</f>
        <v>8066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95" t="s">
        <v>49</v>
      </c>
      <c r="G26" s="296"/>
      <c r="H26" s="297"/>
      <c r="I26" s="301" t="s">
        <v>50</v>
      </c>
      <c r="J26" s="302"/>
      <c r="K26" s="296"/>
      <c r="L26" s="296"/>
      <c r="M26" s="296"/>
      <c r="N26" s="296"/>
      <c r="O26" s="297"/>
      <c r="P26" s="29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00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4</v>
      </c>
      <c r="H28" s="92">
        <f>SUM(F28:G28)</f>
        <v>10</v>
      </c>
      <c r="I28" s="93">
        <v>0</v>
      </c>
      <c r="J28" s="95">
        <v>108</v>
      </c>
      <c r="K28" s="91">
        <v>119</v>
      </c>
      <c r="L28" s="91">
        <v>102</v>
      </c>
      <c r="M28" s="91">
        <v>83</v>
      </c>
      <c r="N28" s="91">
        <v>47</v>
      </c>
      <c r="O28" s="101">
        <f>SUM(I28:N28)</f>
        <v>459</v>
      </c>
      <c r="P28" s="94">
        <f>O28+H28</f>
        <v>469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4</v>
      </c>
      <c r="H30" s="97">
        <f>SUM(F30:G30)</f>
        <v>10</v>
      </c>
      <c r="I30" s="98">
        <f aca="true" t="shared" si="3" ref="I30:N30">SUM(I28:I29)</f>
        <v>0</v>
      </c>
      <c r="J30" s="100">
        <f t="shared" si="3"/>
        <v>108</v>
      </c>
      <c r="K30" s="96">
        <f t="shared" si="3"/>
        <v>119</v>
      </c>
      <c r="L30" s="96">
        <f t="shared" si="3"/>
        <v>103</v>
      </c>
      <c r="M30" s="96">
        <f t="shared" si="3"/>
        <v>84</v>
      </c>
      <c r="N30" s="96">
        <f t="shared" si="3"/>
        <v>49</v>
      </c>
      <c r="O30" s="102">
        <f>SUM(I30:N30)</f>
        <v>463</v>
      </c>
      <c r="P30" s="99">
        <f>O30+H30</f>
        <v>473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95" t="s">
        <v>49</v>
      </c>
      <c r="G33" s="296"/>
      <c r="H33" s="297"/>
      <c r="I33" s="303" t="s">
        <v>40</v>
      </c>
      <c r="J33" s="296"/>
      <c r="K33" s="296"/>
      <c r="L33" s="296"/>
      <c r="M33" s="296"/>
      <c r="N33" s="297"/>
      <c r="O33" s="29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9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72</v>
      </c>
      <c r="J35" s="105">
        <f t="shared" si="4"/>
        <v>163</v>
      </c>
      <c r="K35" s="105">
        <f t="shared" si="4"/>
        <v>240</v>
      </c>
      <c r="L35" s="105">
        <f t="shared" si="4"/>
        <v>270</v>
      </c>
      <c r="M35" s="105">
        <f t="shared" si="4"/>
        <v>341</v>
      </c>
      <c r="N35" s="106">
        <f aca="true" t="shared" si="6" ref="N35:N44">SUM(I35:M35)</f>
        <v>1086</v>
      </c>
      <c r="O35" s="107">
        <f aca="true" t="shared" si="7" ref="O35:O43">SUM(H35+N35)</f>
        <v>1088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71</v>
      </c>
      <c r="J36" s="91">
        <v>163</v>
      </c>
      <c r="K36" s="91">
        <v>240</v>
      </c>
      <c r="L36" s="91">
        <v>269</v>
      </c>
      <c r="M36" s="91">
        <v>336</v>
      </c>
      <c r="N36" s="101">
        <f t="shared" si="6"/>
        <v>1079</v>
      </c>
      <c r="O36" s="94">
        <f t="shared" si="7"/>
        <v>1081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144</v>
      </c>
      <c r="J38" s="105">
        <f>SUM(J39:J40)</f>
        <v>227</v>
      </c>
      <c r="K38" s="105">
        <f>SUM(K39:K40)</f>
        <v>217</v>
      </c>
      <c r="L38" s="105">
        <f>SUM(L39:L40)</f>
        <v>175</v>
      </c>
      <c r="M38" s="105">
        <f>SUM(M39:M40)</f>
        <v>145</v>
      </c>
      <c r="N38" s="106">
        <f t="shared" si="6"/>
        <v>908</v>
      </c>
      <c r="O38" s="107">
        <f t="shared" si="7"/>
        <v>908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140</v>
      </c>
      <c r="J39" s="91">
        <v>224</v>
      </c>
      <c r="K39" s="91">
        <v>215</v>
      </c>
      <c r="L39" s="91">
        <v>172</v>
      </c>
      <c r="M39" s="91">
        <v>139</v>
      </c>
      <c r="N39" s="101">
        <f t="shared" si="6"/>
        <v>890</v>
      </c>
      <c r="O39" s="94">
        <f t="shared" si="7"/>
        <v>890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3</v>
      </c>
      <c r="K40" s="96">
        <v>2</v>
      </c>
      <c r="L40" s="96">
        <v>3</v>
      </c>
      <c r="M40" s="96">
        <v>6</v>
      </c>
      <c r="N40" s="102">
        <f t="shared" si="6"/>
        <v>18</v>
      </c>
      <c r="O40" s="99">
        <f t="shared" si="7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4</v>
      </c>
      <c r="K41" s="105">
        <f>SUM(K42:K43)</f>
        <v>27</v>
      </c>
      <c r="L41" s="105">
        <f>SUM(L42:L43)</f>
        <v>66</v>
      </c>
      <c r="M41" s="105">
        <f>SUM(M42:M43)</f>
        <v>204</v>
      </c>
      <c r="N41" s="106">
        <f t="shared" si="6"/>
        <v>308</v>
      </c>
      <c r="O41" s="107">
        <f t="shared" si="7"/>
        <v>308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4</v>
      </c>
      <c r="K42" s="91">
        <v>27</v>
      </c>
      <c r="L42" s="91">
        <v>63</v>
      </c>
      <c r="M42" s="91">
        <v>199</v>
      </c>
      <c r="N42" s="101">
        <f t="shared" si="6"/>
        <v>300</v>
      </c>
      <c r="O42" s="94">
        <f t="shared" si="7"/>
        <v>300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5</v>
      </c>
      <c r="N43" s="102">
        <f t="shared" si="6"/>
        <v>8</v>
      </c>
      <c r="O43" s="99">
        <f t="shared" si="7"/>
        <v>8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222</v>
      </c>
      <c r="J44" s="96">
        <v>392</v>
      </c>
      <c r="K44" s="96">
        <v>484</v>
      </c>
      <c r="L44" s="96">
        <v>503</v>
      </c>
      <c r="M44" s="96">
        <v>687</v>
      </c>
      <c r="N44" s="102">
        <f t="shared" si="6"/>
        <v>2288</v>
      </c>
      <c r="O44" s="110">
        <f>H44+N44</f>
        <v>2290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平成２０年３月月報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0" t="s">
        <v>108</v>
      </c>
      <c r="D8" s="281"/>
      <c r="E8" s="281"/>
      <c r="F8" s="282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83"/>
      <c r="D9" s="284"/>
      <c r="E9" s="284"/>
      <c r="F9" s="285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5</v>
      </c>
      <c r="I11" s="184">
        <f t="shared" si="0"/>
        <v>6</v>
      </c>
      <c r="J11" s="185">
        <f t="shared" si="0"/>
        <v>0</v>
      </c>
      <c r="K11" s="228">
        <f t="shared" si="0"/>
        <v>185</v>
      </c>
      <c r="L11" s="221">
        <f t="shared" si="0"/>
        <v>326</v>
      </c>
      <c r="M11" s="221">
        <f t="shared" si="0"/>
        <v>369</v>
      </c>
      <c r="N11" s="221">
        <f t="shared" si="0"/>
        <v>403</v>
      </c>
      <c r="O11" s="221">
        <f t="shared" si="0"/>
        <v>450</v>
      </c>
      <c r="P11" s="184">
        <f t="shared" si="0"/>
        <v>1733</v>
      </c>
      <c r="Q11" s="186">
        <f t="shared" si="0"/>
        <v>1739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52</v>
      </c>
      <c r="L12" s="221">
        <v>129</v>
      </c>
      <c r="M12" s="221">
        <v>167</v>
      </c>
      <c r="N12" s="221">
        <v>214</v>
      </c>
      <c r="O12" s="221">
        <v>224</v>
      </c>
      <c r="P12" s="219">
        <f aca="true" t="shared" si="2" ref="P12:P18">SUM(J12:O12)</f>
        <v>786</v>
      </c>
      <c r="Q12" s="222">
        <f aca="true" t="shared" si="3" ref="Q12:Q18">I12+P12</f>
        <v>786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90</v>
      </c>
      <c r="L13" s="221">
        <v>131</v>
      </c>
      <c r="M13" s="221">
        <v>118</v>
      </c>
      <c r="N13" s="221">
        <v>107</v>
      </c>
      <c r="O13" s="221">
        <v>69</v>
      </c>
      <c r="P13" s="219">
        <f t="shared" si="2"/>
        <v>515</v>
      </c>
      <c r="Q13" s="222">
        <f t="shared" si="3"/>
        <v>515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2</v>
      </c>
      <c r="M14" s="221">
        <v>14</v>
      </c>
      <c r="N14" s="221">
        <v>35</v>
      </c>
      <c r="O14" s="221">
        <v>122</v>
      </c>
      <c r="P14" s="219">
        <f t="shared" si="2"/>
        <v>179</v>
      </c>
      <c r="Q14" s="222">
        <f t="shared" si="3"/>
        <v>179</v>
      </c>
    </row>
    <row r="15" spans="3:17" ht="14.25" customHeight="1">
      <c r="C15" s="130"/>
      <c r="D15" s="155"/>
      <c r="E15" s="275" t="s">
        <v>109</v>
      </c>
      <c r="F15" s="277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5</v>
      </c>
      <c r="I16" s="219">
        <f t="shared" si="1"/>
        <v>6</v>
      </c>
      <c r="J16" s="220">
        <v>0</v>
      </c>
      <c r="K16" s="229">
        <v>28</v>
      </c>
      <c r="L16" s="221">
        <v>59</v>
      </c>
      <c r="M16" s="221">
        <v>61</v>
      </c>
      <c r="N16" s="221">
        <v>40</v>
      </c>
      <c r="O16" s="221">
        <v>32</v>
      </c>
      <c r="P16" s="219">
        <f t="shared" si="2"/>
        <v>220</v>
      </c>
      <c r="Q16" s="222">
        <f t="shared" si="3"/>
        <v>226</v>
      </c>
    </row>
    <row r="17" spans="3:17" ht="14.25" customHeight="1">
      <c r="C17" s="130"/>
      <c r="D17" s="155"/>
      <c r="E17" s="275" t="s">
        <v>110</v>
      </c>
      <c r="F17" s="277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9</v>
      </c>
      <c r="L17" s="230">
        <v>5</v>
      </c>
      <c r="M17" s="230">
        <v>9</v>
      </c>
      <c r="N17" s="230">
        <v>7</v>
      </c>
      <c r="O17" s="230">
        <v>3</v>
      </c>
      <c r="P17" s="231">
        <f t="shared" si="2"/>
        <v>33</v>
      </c>
      <c r="Q17" s="234">
        <f t="shared" si="3"/>
        <v>33</v>
      </c>
    </row>
    <row r="18" spans="3:17" ht="14.25" customHeight="1">
      <c r="C18" s="130"/>
      <c r="D18" s="154"/>
      <c r="E18" s="292" t="s">
        <v>111</v>
      </c>
      <c r="F18" s="294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3</v>
      </c>
      <c r="I19" s="189">
        <f t="shared" si="4"/>
        <v>4</v>
      </c>
      <c r="J19" s="190">
        <f t="shared" si="4"/>
        <v>0</v>
      </c>
      <c r="K19" s="228">
        <f t="shared" si="4"/>
        <v>64</v>
      </c>
      <c r="L19" s="187">
        <f t="shared" si="4"/>
        <v>117</v>
      </c>
      <c r="M19" s="187">
        <f t="shared" si="4"/>
        <v>139</v>
      </c>
      <c r="N19" s="187">
        <f t="shared" si="4"/>
        <v>131</v>
      </c>
      <c r="O19" s="187">
        <f t="shared" si="4"/>
        <v>120</v>
      </c>
      <c r="P19" s="189">
        <f t="shared" si="4"/>
        <v>571</v>
      </c>
      <c r="Q19" s="191">
        <f t="shared" si="4"/>
        <v>575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17</v>
      </c>
      <c r="L20" s="221">
        <v>53</v>
      </c>
      <c r="M20" s="221">
        <v>66</v>
      </c>
      <c r="N20" s="221">
        <v>73</v>
      </c>
      <c r="O20" s="221">
        <v>61</v>
      </c>
      <c r="P20" s="219">
        <f aca="true" t="shared" si="6" ref="P20:P26">SUM(J20:O20)</f>
        <v>270</v>
      </c>
      <c r="Q20" s="222">
        <f aca="true" t="shared" si="7" ref="Q20:Q26">I20+P20</f>
        <v>270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25</v>
      </c>
      <c r="M21" s="221">
        <v>23</v>
      </c>
      <c r="N21" s="221">
        <v>18</v>
      </c>
      <c r="O21" s="221">
        <v>14</v>
      </c>
      <c r="P21" s="219">
        <f t="shared" si="6"/>
        <v>98</v>
      </c>
      <c r="Q21" s="222">
        <f t="shared" si="7"/>
        <v>98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10</v>
      </c>
      <c r="O22" s="221">
        <v>27</v>
      </c>
      <c r="P22" s="219">
        <f t="shared" si="6"/>
        <v>45</v>
      </c>
      <c r="Q22" s="222">
        <f t="shared" si="7"/>
        <v>45</v>
      </c>
    </row>
    <row r="23" spans="3:17" ht="14.25" customHeight="1">
      <c r="C23" s="130"/>
      <c r="D23" s="155"/>
      <c r="E23" s="275" t="s">
        <v>109</v>
      </c>
      <c r="F23" s="277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3</v>
      </c>
      <c r="I24" s="219">
        <f t="shared" si="5"/>
        <v>4</v>
      </c>
      <c r="J24" s="220">
        <v>0</v>
      </c>
      <c r="K24" s="229">
        <v>23</v>
      </c>
      <c r="L24" s="221">
        <v>38</v>
      </c>
      <c r="M24" s="221">
        <v>42</v>
      </c>
      <c r="N24" s="221">
        <v>27</v>
      </c>
      <c r="O24" s="221">
        <v>18</v>
      </c>
      <c r="P24" s="219">
        <f t="shared" si="6"/>
        <v>148</v>
      </c>
      <c r="Q24" s="222">
        <f t="shared" si="7"/>
        <v>152</v>
      </c>
    </row>
    <row r="25" spans="3:17" ht="14.25" customHeight="1">
      <c r="C25" s="130"/>
      <c r="D25" s="155"/>
      <c r="E25" s="275" t="s">
        <v>110</v>
      </c>
      <c r="F25" s="277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3</v>
      </c>
      <c r="L25" s="230">
        <v>1</v>
      </c>
      <c r="M25" s="230">
        <v>3</v>
      </c>
      <c r="N25" s="230">
        <v>3</v>
      </c>
      <c r="O25" s="230">
        <v>0</v>
      </c>
      <c r="P25" s="231">
        <f t="shared" si="6"/>
        <v>10</v>
      </c>
      <c r="Q25" s="234">
        <f t="shared" si="7"/>
        <v>10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19620</v>
      </c>
      <c r="I28" s="184">
        <f t="shared" si="8"/>
        <v>21600</v>
      </c>
      <c r="J28" s="185">
        <f t="shared" si="8"/>
        <v>0</v>
      </c>
      <c r="K28" s="228">
        <f t="shared" si="8"/>
        <v>4285460</v>
      </c>
      <c r="L28" s="221">
        <f t="shared" si="8"/>
        <v>7982052</v>
      </c>
      <c r="M28" s="221">
        <f t="shared" si="8"/>
        <v>8774310</v>
      </c>
      <c r="N28" s="221">
        <f t="shared" si="8"/>
        <v>10077910</v>
      </c>
      <c r="O28" s="221">
        <f t="shared" si="8"/>
        <v>11940410</v>
      </c>
      <c r="P28" s="184">
        <f t="shared" si="8"/>
        <v>43060142</v>
      </c>
      <c r="Q28" s="186">
        <f>SUM(Q29:Q35)</f>
        <v>43081742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1439730</v>
      </c>
      <c r="L29" s="221">
        <v>3641452</v>
      </c>
      <c r="M29" s="221">
        <v>4691840</v>
      </c>
      <c r="N29" s="221">
        <v>6087730</v>
      </c>
      <c r="O29" s="221">
        <v>6423110</v>
      </c>
      <c r="P29" s="219">
        <f aca="true" t="shared" si="10" ref="P29:P35">SUM(J29:O29)</f>
        <v>22283862</v>
      </c>
      <c r="Q29" s="222">
        <f aca="true" t="shared" si="11" ref="Q29:Q35">I29+P29</f>
        <v>22283862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2376540</v>
      </c>
      <c r="L30" s="221">
        <v>3823450</v>
      </c>
      <c r="M30" s="221">
        <v>3115530</v>
      </c>
      <c r="N30" s="221">
        <v>2645730</v>
      </c>
      <c r="O30" s="221">
        <v>1913480</v>
      </c>
      <c r="P30" s="219">
        <f t="shared" si="10"/>
        <v>13874730</v>
      </c>
      <c r="Q30" s="222">
        <f t="shared" si="11"/>
        <v>13874730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52330</v>
      </c>
      <c r="M31" s="221">
        <v>373930</v>
      </c>
      <c r="N31" s="221">
        <v>935660</v>
      </c>
      <c r="O31" s="221">
        <v>3320210</v>
      </c>
      <c r="P31" s="219">
        <f t="shared" si="10"/>
        <v>4869060</v>
      </c>
      <c r="Q31" s="222">
        <f>I31+P31</f>
        <v>4869060</v>
      </c>
    </row>
    <row r="32" spans="3:17" ht="14.25" customHeight="1">
      <c r="C32" s="130"/>
      <c r="D32" s="155"/>
      <c r="E32" s="275" t="s">
        <v>109</v>
      </c>
      <c r="F32" s="277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19620</v>
      </c>
      <c r="I33" s="219">
        <f t="shared" si="9"/>
        <v>21600</v>
      </c>
      <c r="J33" s="220">
        <v>0</v>
      </c>
      <c r="K33" s="229">
        <v>205520</v>
      </c>
      <c r="L33" s="221">
        <v>438130</v>
      </c>
      <c r="M33" s="221">
        <v>533870</v>
      </c>
      <c r="N33" s="221">
        <v>358470</v>
      </c>
      <c r="O33" s="221">
        <v>258470</v>
      </c>
      <c r="P33" s="219">
        <f t="shared" si="10"/>
        <v>1794460</v>
      </c>
      <c r="Q33" s="222">
        <f t="shared" si="11"/>
        <v>1816060</v>
      </c>
    </row>
    <row r="34" spans="3:17" ht="14.25" customHeight="1">
      <c r="C34" s="130"/>
      <c r="D34" s="155"/>
      <c r="E34" s="275" t="s">
        <v>110</v>
      </c>
      <c r="F34" s="277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76740</v>
      </c>
      <c r="L34" s="230">
        <v>26690</v>
      </c>
      <c r="M34" s="230">
        <v>59140</v>
      </c>
      <c r="N34" s="230">
        <v>50320</v>
      </c>
      <c r="O34" s="230">
        <v>25140</v>
      </c>
      <c r="P34" s="231">
        <f t="shared" si="10"/>
        <v>238030</v>
      </c>
      <c r="Q34" s="234">
        <f t="shared" si="11"/>
        <v>238030</v>
      </c>
    </row>
    <row r="35" spans="3:17" ht="14.25" customHeight="1">
      <c r="C35" s="130"/>
      <c r="D35" s="154"/>
      <c r="E35" s="292" t="s">
        <v>111</v>
      </c>
      <c r="F35" s="294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3440</v>
      </c>
      <c r="I36" s="189">
        <f t="shared" si="12"/>
        <v>4900</v>
      </c>
      <c r="J36" s="190">
        <f t="shared" si="12"/>
        <v>0</v>
      </c>
      <c r="K36" s="228">
        <f t="shared" si="12"/>
        <v>896670</v>
      </c>
      <c r="L36" s="187">
        <f t="shared" si="12"/>
        <v>1826220</v>
      </c>
      <c r="M36" s="187">
        <f t="shared" si="12"/>
        <v>2245680</v>
      </c>
      <c r="N36" s="187">
        <f t="shared" si="12"/>
        <v>2109790</v>
      </c>
      <c r="O36" s="187">
        <f t="shared" si="12"/>
        <v>1911410</v>
      </c>
      <c r="P36" s="189">
        <f t="shared" si="12"/>
        <v>8989770</v>
      </c>
      <c r="Q36" s="191">
        <f>SUM(Q37:Q43)</f>
        <v>8994670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356120</v>
      </c>
      <c r="L37" s="221">
        <v>1172790</v>
      </c>
      <c r="M37" s="221">
        <v>1367980</v>
      </c>
      <c r="N37" s="221">
        <v>1367470</v>
      </c>
      <c r="O37" s="221">
        <v>1192600</v>
      </c>
      <c r="P37" s="219">
        <f aca="true" t="shared" si="14" ref="P37:P43">SUM(J37:O37)</f>
        <v>5456960</v>
      </c>
      <c r="Q37" s="222">
        <f aca="true" t="shared" si="15" ref="Q37:Q43">I37+P37</f>
        <v>5456960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311870</v>
      </c>
      <c r="L38" s="221">
        <v>430790</v>
      </c>
      <c r="M38" s="221">
        <v>434000</v>
      </c>
      <c r="N38" s="221">
        <v>292520</v>
      </c>
      <c r="O38" s="221">
        <v>331480</v>
      </c>
      <c r="P38" s="219">
        <f t="shared" si="14"/>
        <v>1800660</v>
      </c>
      <c r="Q38" s="222">
        <f t="shared" si="15"/>
        <v>1800660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98760</v>
      </c>
      <c r="N39" s="221">
        <v>245720</v>
      </c>
      <c r="O39" s="221">
        <v>304170</v>
      </c>
      <c r="P39" s="219">
        <f t="shared" si="14"/>
        <v>729870</v>
      </c>
      <c r="Q39" s="222">
        <f>I39+P39</f>
        <v>729870</v>
      </c>
    </row>
    <row r="40" spans="3:17" ht="14.25" customHeight="1">
      <c r="C40" s="130"/>
      <c r="D40" s="155"/>
      <c r="E40" s="275" t="s">
        <v>109</v>
      </c>
      <c r="F40" s="277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3440</v>
      </c>
      <c r="I41" s="219">
        <f t="shared" si="13"/>
        <v>4900</v>
      </c>
      <c r="J41" s="220">
        <v>0</v>
      </c>
      <c r="K41" s="229">
        <v>128050</v>
      </c>
      <c r="L41" s="221">
        <v>218040</v>
      </c>
      <c r="M41" s="221">
        <v>329920</v>
      </c>
      <c r="N41" s="221">
        <v>193600</v>
      </c>
      <c r="O41" s="221">
        <v>83160</v>
      </c>
      <c r="P41" s="219">
        <f t="shared" si="14"/>
        <v>952770</v>
      </c>
      <c r="Q41" s="222">
        <f t="shared" si="15"/>
        <v>957670</v>
      </c>
    </row>
    <row r="42" spans="3:17" ht="14.25" customHeight="1">
      <c r="C42" s="130"/>
      <c r="D42" s="165"/>
      <c r="E42" s="275" t="s">
        <v>110</v>
      </c>
      <c r="F42" s="277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19410</v>
      </c>
      <c r="L42" s="221">
        <v>4600</v>
      </c>
      <c r="M42" s="221">
        <v>15020</v>
      </c>
      <c r="N42" s="221">
        <v>10480</v>
      </c>
      <c r="O42" s="221">
        <v>0</v>
      </c>
      <c r="P42" s="219">
        <f t="shared" si="14"/>
        <v>49510</v>
      </c>
      <c r="Q42" s="222">
        <f t="shared" si="15"/>
        <v>49510</v>
      </c>
    </row>
    <row r="43" spans="3:17" ht="14.25" customHeight="1">
      <c r="C43" s="151"/>
      <c r="D43" s="170"/>
      <c r="E43" s="292" t="s">
        <v>111</v>
      </c>
      <c r="F43" s="294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23060</v>
      </c>
      <c r="I44" s="213">
        <f t="shared" si="16"/>
        <v>26500</v>
      </c>
      <c r="J44" s="214">
        <f t="shared" si="16"/>
        <v>0</v>
      </c>
      <c r="K44" s="243">
        <f t="shared" si="16"/>
        <v>5182130</v>
      </c>
      <c r="L44" s="211">
        <f t="shared" si="16"/>
        <v>9808272</v>
      </c>
      <c r="M44" s="211">
        <f t="shared" si="16"/>
        <v>11019990</v>
      </c>
      <c r="N44" s="211">
        <f t="shared" si="16"/>
        <v>12187700</v>
      </c>
      <c r="O44" s="211">
        <f>O28+O36</f>
        <v>13851820</v>
      </c>
      <c r="P44" s="213">
        <f t="shared" si="16"/>
        <v>52049912</v>
      </c>
      <c r="Q44" s="215">
        <f>Q28+Q36</f>
        <v>52076412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平成２０年３月月報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192</v>
      </c>
      <c r="H14" s="254">
        <v>316</v>
      </c>
      <c r="I14" s="312">
        <f>SUM(G14:H14)</f>
        <v>508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1018819</v>
      </c>
      <c r="H15" s="255">
        <v>2739050</v>
      </c>
      <c r="I15" s="314">
        <f>SUM(G15:H15)</f>
        <v>3757869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56</v>
      </c>
      <c r="H19" s="254">
        <v>372</v>
      </c>
      <c r="I19" s="312">
        <f>SUM(G19:H19)</f>
        <v>428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442788</v>
      </c>
      <c r="H20" s="255">
        <v>2437244</v>
      </c>
      <c r="I20" s="314">
        <f>SUM(G20:H20)</f>
        <v>2880032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1741</v>
      </c>
      <c r="I24" s="312">
        <f>SUM(G24:H24)</f>
        <v>1812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886933</v>
      </c>
      <c r="H25" s="256">
        <v>20682201</v>
      </c>
      <c r="I25" s="314">
        <f>SUM(G25:H25)</f>
        <v>21569134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8</v>
      </c>
      <c r="H29" s="254">
        <v>35</v>
      </c>
      <c r="I29" s="312">
        <f>SUM(G29:H29)</f>
        <v>43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62085</v>
      </c>
      <c r="H30" s="255">
        <v>474281</v>
      </c>
      <c r="I30" s="314">
        <f>SUM(G30:H30)</f>
        <v>536366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327</v>
      </c>
      <c r="H34" s="254">
        <f>H14+H19+H24+H29</f>
        <v>2464</v>
      </c>
      <c r="I34" s="312">
        <f>SUM(G34:H34)</f>
        <v>2791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2410625</v>
      </c>
      <c r="H35" s="255">
        <f>H15+H20+H25+H30</f>
        <v>26332776</v>
      </c>
      <c r="I35" s="314">
        <f>SUM(G35:H35)</f>
        <v>28743401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4</v>
      </c>
      <c r="H40" s="254">
        <v>9</v>
      </c>
      <c r="I40" s="312">
        <f>SUM(G40:H40)</f>
        <v>13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32184</v>
      </c>
      <c r="H41" s="255">
        <v>57177</v>
      </c>
      <c r="I41" s="314">
        <f>SUM(G41:H41)</f>
        <v>89361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2008-07-16T06:32:38Z</dcterms:modified>
  <cp:category/>
  <cp:version/>
  <cp:contentType/>
  <cp:contentStatus/>
</cp:coreProperties>
</file>