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<sst xmlns="http://schemas.openxmlformats.org/spreadsheetml/2006/main" count="206" uniqueCount="116">
  <si>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</si>
  <si>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</si>
  <si>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</si>
  <si>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</si>
  <si>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</si>
  <si>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</si>
  <si>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</si>
  <si>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</si>
  <si>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</si>
  <si>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</si>
  <si>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</si>
  <si>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</si>
  <si>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</si>
  <si>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</si>
  <si>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</si>
  <si>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</si>
  <si>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</si>
  <si>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</si>
  <si>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</si>
  <si>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</si>
  <si>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</si>
  <si>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</si>
  <si>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</si>
  <si>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</si>
  <si>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</si>
  <si>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</si>
  <si>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</si>
  <si>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</si>
  <si>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</si>
  <si>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</si>
  <si>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</si>
  <si>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</si>
  <si>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</si>
  <si>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</si>
  <si>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</si>
  <si>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</si>
  <si>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</si>
  <si>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</si>
  <si>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</si>
  <si>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</si>
  <si>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</si>
  <si>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</si>
  <si>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</si>
  <si>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</si>
  <si>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</si>
  <si>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</si>
  <si>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</si>
  <si>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</si>
  <si>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</si>
  <si>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</si>
  <si>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</si>
  <si>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</si>
  <si>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</si>
  <si>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</si>
  <si>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</si>
  <si>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</si>
  <si>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</si>
  <si>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</si>
  <si>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</si>
  <si>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</si>
  <si>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</si>
  <si>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</si>
  <si>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</si>
  <si>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</si>
  <si>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</si>
  <si>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</si>
  <si>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</si>
  <si>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</si>
  <si>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</si>
  <si>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</si>
  <si>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</si>
  <si>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</si>
  <si>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</si>
  <si>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</si>
  <si>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</si>
  <si>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</si>
  <si>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</si>
  <si>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</si>
  <si>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</si>
  <si>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</si>
  <si>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</si>
  <si>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</si>
  <si>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</si>
  <si>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</si>
  <si>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</si>
  <si>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</si>
  <si>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</si>
  <si>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</si>
  <si>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</si>
  <si>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</si>
  <si>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</si>
  <si>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</si>
  <si>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</si>
  <si>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</si>
  <si>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</si>
  <si>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</si>
  <si>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</si>
  <si>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</si>
  <si>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</si>
  <si>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</si>
  <si>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</si>
  <si>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</si>
  <si>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</si>
  <si>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</si>
  <si>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</si>
  <si>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</si>
  <si>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</si>
  <si>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</si>
  <si>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</si>
  <si>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</si>
  <si>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</si>
  <si>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</si>
  <si>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</si>
  <si>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</si>
  <si>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</si>
  <si>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平成１３年５月月報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</si>
</sst>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2" fillId="0" borderId="0" xfId="21" applyFont="1" applyFill="1" applyAlignment="1">
      <alignment vertical="center"/>
      <protection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0">
      <selection activeCell="D15" sqref="D15:H15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9">
        <v>48121</v>
      </c>
      <c r="E15" s="120"/>
      <c r="F15" s="120"/>
      <c r="G15" s="120"/>
      <c r="H15" s="121"/>
      <c r="I15" s="119">
        <v>341</v>
      </c>
      <c r="J15" s="120"/>
      <c r="K15" s="120"/>
      <c r="L15" s="120"/>
      <c r="M15" s="121"/>
      <c r="N15" s="119">
        <v>192</v>
      </c>
      <c r="O15" s="120"/>
      <c r="P15" s="120"/>
      <c r="Q15" s="120"/>
      <c r="R15" s="121"/>
      <c r="S15" s="119">
        <f>D15+I15-N15</f>
        <v>48270</v>
      </c>
      <c r="T15" s="122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3">
        <v>39769</v>
      </c>
      <c r="E20" s="124"/>
      <c r="F20" s="124"/>
      <c r="G20" s="124"/>
      <c r="H20" s="125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3">
        <v>39840</v>
      </c>
      <c r="T20" s="126"/>
    </row>
    <row r="21" spans="3:20" ht="21.75" customHeight="1">
      <c r="C21" s="25" t="s">
        <v>65</v>
      </c>
      <c r="D21" s="123">
        <v>25613</v>
      </c>
      <c r="E21" s="124"/>
      <c r="F21" s="124"/>
      <c r="G21" s="124"/>
      <c r="H21" s="125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3">
        <v>25725</v>
      </c>
      <c r="T21" s="126"/>
    </row>
    <row r="22" spans="3:20" ht="21.75" customHeight="1">
      <c r="C22" s="27" t="s">
        <v>66</v>
      </c>
      <c r="D22" s="123">
        <v>639</v>
      </c>
      <c r="E22" s="124"/>
      <c r="F22" s="124"/>
      <c r="G22" s="124"/>
      <c r="H22" s="125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3">
        <v>637</v>
      </c>
      <c r="T22" s="126"/>
    </row>
    <row r="23" spans="3:20" ht="21.75" customHeight="1">
      <c r="C23" s="27" t="s">
        <v>67</v>
      </c>
      <c r="D23" s="123">
        <v>96</v>
      </c>
      <c r="E23" s="124"/>
      <c r="F23" s="124"/>
      <c r="G23" s="124"/>
      <c r="H23" s="125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3">
        <v>97</v>
      </c>
      <c r="T23" s="126"/>
    </row>
    <row r="24" spans="3:20" ht="21.75" customHeight="1" thickBot="1">
      <c r="C24" s="24" t="s">
        <v>31</v>
      </c>
      <c r="D24" s="119">
        <f>D20+D21</f>
        <v>65382</v>
      </c>
      <c r="E24" s="120"/>
      <c r="F24" s="120"/>
      <c r="G24" s="120"/>
      <c r="H24" s="121"/>
      <c r="I24" s="28" t="s">
        <v>68</v>
      </c>
      <c r="J24" s="29"/>
      <c r="K24" s="120">
        <f>S29</f>
        <v>496</v>
      </c>
      <c r="L24" s="127"/>
      <c r="M24" s="128"/>
      <c r="N24" s="28" t="s">
        <v>69</v>
      </c>
      <c r="O24" s="29"/>
      <c r="P24" s="120">
        <f>S31</f>
        <v>313</v>
      </c>
      <c r="Q24" s="127"/>
      <c r="R24" s="128"/>
      <c r="S24" s="119">
        <f>S20+S21</f>
        <v>65565</v>
      </c>
      <c r="T24" s="122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9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3" t="s">
        <v>109</v>
      </c>
      <c r="N28" s="134"/>
      <c r="O28" s="135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30"/>
      <c r="D29" s="123">
        <v>142</v>
      </c>
      <c r="E29" s="124"/>
      <c r="F29" s="125"/>
      <c r="G29" s="123">
        <v>0</v>
      </c>
      <c r="H29" s="124"/>
      <c r="I29" s="125"/>
      <c r="J29" s="123">
        <v>354</v>
      </c>
      <c r="K29" s="124"/>
      <c r="L29" s="125"/>
      <c r="M29" s="123">
        <v>0</v>
      </c>
      <c r="N29" s="124"/>
      <c r="O29" s="125"/>
      <c r="P29" s="123">
        <v>0</v>
      </c>
      <c r="Q29" s="124"/>
      <c r="R29" s="125"/>
      <c r="S29" s="34">
        <f>SUM(D29:R29)</f>
        <v>496</v>
      </c>
      <c r="T29" s="9"/>
    </row>
    <row r="30" spans="3:20" ht="24.75" customHeight="1">
      <c r="C30" s="131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6" t="s">
        <v>110</v>
      </c>
      <c r="N30" s="137"/>
      <c r="O30" s="138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2"/>
      <c r="D31" s="119">
        <v>95</v>
      </c>
      <c r="E31" s="120"/>
      <c r="F31" s="121"/>
      <c r="G31" s="119">
        <v>0</v>
      </c>
      <c r="H31" s="120"/>
      <c r="I31" s="121"/>
      <c r="J31" s="119">
        <v>216</v>
      </c>
      <c r="K31" s="120"/>
      <c r="L31" s="121"/>
      <c r="M31" s="119">
        <v>0</v>
      </c>
      <c r="N31" s="120"/>
      <c r="O31" s="121"/>
      <c r="P31" s="119">
        <v>2</v>
      </c>
      <c r="Q31" s="120"/>
      <c r="R31" s="121"/>
      <c r="S31" s="39">
        <f>SUM(D31:R31)</f>
        <v>313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5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平成１３年５月月報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1026</v>
      </c>
      <c r="G14" s="51">
        <f t="shared" si="0"/>
        <v>1795</v>
      </c>
      <c r="H14" s="51">
        <f t="shared" si="0"/>
        <v>1264</v>
      </c>
      <c r="I14" s="51">
        <f t="shared" si="0"/>
        <v>897</v>
      </c>
      <c r="J14" s="51">
        <f t="shared" si="0"/>
        <v>995</v>
      </c>
      <c r="K14" s="51">
        <f t="shared" si="0"/>
        <v>972</v>
      </c>
      <c r="L14" s="52">
        <f>SUM(F14:K14)</f>
        <v>6949</v>
      </c>
      <c r="M14" s="8"/>
    </row>
    <row r="15" spans="3:13" ht="22.5" customHeight="1">
      <c r="C15" s="49"/>
      <c r="D15" s="53" t="s">
        <v>64</v>
      </c>
      <c r="E15" s="53"/>
      <c r="F15" s="51">
        <v>214</v>
      </c>
      <c r="G15" s="51">
        <v>348</v>
      </c>
      <c r="H15" s="51">
        <v>243</v>
      </c>
      <c r="I15" s="51">
        <v>149</v>
      </c>
      <c r="J15" s="51">
        <v>155</v>
      </c>
      <c r="K15" s="51">
        <v>155</v>
      </c>
      <c r="L15" s="52">
        <f>SUM(F15:K15)</f>
        <v>1264</v>
      </c>
      <c r="M15" s="8"/>
    </row>
    <row r="16" spans="3:13" ht="22.5" customHeight="1">
      <c r="C16" s="49"/>
      <c r="D16" s="53" t="s">
        <v>75</v>
      </c>
      <c r="E16" s="53"/>
      <c r="F16" s="51">
        <v>812</v>
      </c>
      <c r="G16" s="51">
        <v>1447</v>
      </c>
      <c r="H16" s="51">
        <v>1021</v>
      </c>
      <c r="I16" s="51">
        <v>748</v>
      </c>
      <c r="J16" s="51">
        <v>840</v>
      </c>
      <c r="K16" s="51">
        <v>817</v>
      </c>
      <c r="L16" s="52">
        <f>SUM(F16:K16)</f>
        <v>5685</v>
      </c>
      <c r="M16" s="8"/>
    </row>
    <row r="17" spans="3:13" ht="22.5" customHeight="1">
      <c r="C17" s="49" t="s">
        <v>76</v>
      </c>
      <c r="D17" s="50"/>
      <c r="E17" s="50"/>
      <c r="F17" s="51">
        <v>22</v>
      </c>
      <c r="G17" s="51">
        <v>79</v>
      </c>
      <c r="H17" s="51">
        <v>51</v>
      </c>
      <c r="I17" s="51">
        <v>37</v>
      </c>
      <c r="J17" s="51">
        <v>36</v>
      </c>
      <c r="K17" s="51">
        <v>50</v>
      </c>
      <c r="L17" s="52">
        <f>SUM(F17:K17)</f>
        <v>275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1048</v>
      </c>
      <c r="G18" s="56">
        <f t="shared" si="1"/>
        <v>1874</v>
      </c>
      <c r="H18" s="56">
        <f t="shared" si="1"/>
        <v>1315</v>
      </c>
      <c r="I18" s="56">
        <f t="shared" si="1"/>
        <v>934</v>
      </c>
      <c r="J18" s="56">
        <f t="shared" si="1"/>
        <v>1031</v>
      </c>
      <c r="K18" s="56">
        <f t="shared" si="1"/>
        <v>1022</v>
      </c>
      <c r="L18" s="57">
        <f>SUM(F18:K18)</f>
        <v>7224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605</v>
      </c>
      <c r="G23" s="51">
        <v>1168</v>
      </c>
      <c r="H23" s="51">
        <v>778</v>
      </c>
      <c r="I23" s="51">
        <v>459</v>
      </c>
      <c r="J23" s="51">
        <v>393</v>
      </c>
      <c r="K23" s="51">
        <v>377</v>
      </c>
      <c r="L23" s="52">
        <f>SUM(F23:K23)</f>
        <v>3780</v>
      </c>
      <c r="M23" s="8"/>
    </row>
    <row r="24" spans="3:13" ht="22.5" customHeight="1">
      <c r="C24" s="60" t="s">
        <v>79</v>
      </c>
      <c r="D24" s="50"/>
      <c r="E24" s="50"/>
      <c r="F24" s="51">
        <v>10</v>
      </c>
      <c r="G24" s="51">
        <v>49</v>
      </c>
      <c r="H24" s="51">
        <v>28</v>
      </c>
      <c r="I24" s="51">
        <v>23</v>
      </c>
      <c r="J24" s="51">
        <v>13</v>
      </c>
      <c r="K24" s="51">
        <v>28</v>
      </c>
      <c r="L24" s="52">
        <f>SUM(F24:K24)</f>
        <v>151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615</v>
      </c>
      <c r="G25" s="56">
        <f t="shared" si="2"/>
        <v>1217</v>
      </c>
      <c r="H25" s="56">
        <f t="shared" si="2"/>
        <v>806</v>
      </c>
      <c r="I25" s="56">
        <f t="shared" si="2"/>
        <v>482</v>
      </c>
      <c r="J25" s="56">
        <f t="shared" si="2"/>
        <v>406</v>
      </c>
      <c r="K25" s="56">
        <f t="shared" si="2"/>
        <v>405</v>
      </c>
      <c r="L25" s="57">
        <f>SUM(F25:K25)</f>
        <v>3931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9">
        <v>645</v>
      </c>
      <c r="G30" s="140"/>
      <c r="H30" s="139">
        <v>621</v>
      </c>
      <c r="I30" s="140"/>
      <c r="J30" s="139">
        <v>294</v>
      </c>
      <c r="K30" s="140"/>
      <c r="L30" s="61">
        <f>SUM(F30:K30)</f>
        <v>1560</v>
      </c>
      <c r="M30" s="8"/>
    </row>
    <row r="31" spans="3:13" ht="22.5" customHeight="1">
      <c r="C31" s="60" t="s">
        <v>79</v>
      </c>
      <c r="D31" s="50"/>
      <c r="E31" s="50"/>
      <c r="F31" s="139">
        <v>4</v>
      </c>
      <c r="G31" s="140"/>
      <c r="H31" s="139">
        <v>9</v>
      </c>
      <c r="I31" s="140"/>
      <c r="J31" s="139">
        <v>10</v>
      </c>
      <c r="K31" s="140"/>
      <c r="L31" s="61">
        <f>SUM(F31:K31)</f>
        <v>23</v>
      </c>
      <c r="M31" s="8"/>
    </row>
    <row r="32" spans="3:13" ht="22.5" customHeight="1" thickBot="1">
      <c r="C32" s="54" t="s">
        <v>77</v>
      </c>
      <c r="D32" s="55"/>
      <c r="E32" s="55"/>
      <c r="F32" s="141">
        <f>F30+F31</f>
        <v>649</v>
      </c>
      <c r="G32" s="142"/>
      <c r="H32" s="141">
        <f>H30+H31</f>
        <v>630</v>
      </c>
      <c r="I32" s="142"/>
      <c r="J32" s="141">
        <f>J30+J31</f>
        <v>304</v>
      </c>
      <c r="K32" s="142"/>
      <c r="L32" s="62">
        <f>SUM(F32:K32)</f>
        <v>1583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zoomScale="75" zoomScaleNormal="75" workbookViewId="0" topLeftCell="A31">
      <selection activeCell="E63" sqref="E63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平成１３年５月月報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695</v>
      </c>
      <c r="G10" s="104">
        <v>1674</v>
      </c>
      <c r="H10" s="104">
        <v>1246</v>
      </c>
      <c r="I10" s="104">
        <v>823</v>
      </c>
      <c r="J10" s="104">
        <v>749</v>
      </c>
      <c r="K10" s="104">
        <v>948</v>
      </c>
      <c r="L10" s="105">
        <f aca="true" t="shared" si="0" ref="L10:L22">SUM(E10:K10)</f>
        <v>6135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9</v>
      </c>
      <c r="G11" s="104">
        <v>57</v>
      </c>
      <c r="H11" s="104">
        <v>96</v>
      </c>
      <c r="I11" s="104">
        <v>96</v>
      </c>
      <c r="J11" s="104">
        <v>91</v>
      </c>
      <c r="K11" s="104">
        <v>93</v>
      </c>
      <c r="L11" s="105">
        <f t="shared" si="0"/>
        <v>442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649</v>
      </c>
      <c r="G12" s="104">
        <v>1303</v>
      </c>
      <c r="H12" s="104">
        <v>895</v>
      </c>
      <c r="I12" s="104">
        <v>551</v>
      </c>
      <c r="J12" s="104">
        <v>472</v>
      </c>
      <c r="K12" s="104">
        <v>593</v>
      </c>
      <c r="L12" s="105">
        <f t="shared" si="0"/>
        <v>4463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10</v>
      </c>
      <c r="G13" s="104">
        <v>22</v>
      </c>
      <c r="H13" s="104">
        <v>15</v>
      </c>
      <c r="I13" s="104">
        <v>14</v>
      </c>
      <c r="J13" s="104">
        <v>8</v>
      </c>
      <c r="K13" s="104">
        <v>8</v>
      </c>
      <c r="L13" s="105">
        <f t="shared" si="0"/>
        <v>77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9</v>
      </c>
      <c r="G14" s="104">
        <v>15</v>
      </c>
      <c r="H14" s="104">
        <v>11</v>
      </c>
      <c r="I14" s="104">
        <v>8</v>
      </c>
      <c r="J14" s="104">
        <v>2</v>
      </c>
      <c r="K14" s="104">
        <v>3</v>
      </c>
      <c r="L14" s="105">
        <f t="shared" si="0"/>
        <v>48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3</v>
      </c>
      <c r="G15" s="104">
        <f>G16+G17+G18</f>
        <v>174</v>
      </c>
      <c r="H15" s="104">
        <f>H16+H17+H18</f>
        <v>247</v>
      </c>
      <c r="I15" s="104">
        <f>I16+I17+I18</f>
        <v>297</v>
      </c>
      <c r="J15" s="104">
        <f>J16+J17+J18</f>
        <v>420</v>
      </c>
      <c r="K15" s="104">
        <f>K16+K17+K18</f>
        <v>448</v>
      </c>
      <c r="L15" s="105">
        <f t="shared" si="0"/>
        <v>1590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3</v>
      </c>
      <c r="G16" s="104">
        <v>58</v>
      </c>
      <c r="H16" s="104">
        <v>79</v>
      </c>
      <c r="I16" s="104">
        <v>110</v>
      </c>
      <c r="J16" s="104">
        <v>197</v>
      </c>
      <c r="K16" s="104">
        <v>194</v>
      </c>
      <c r="L16" s="105">
        <f t="shared" si="0"/>
        <v>642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105</v>
      </c>
      <c r="H17" s="104">
        <v>142</v>
      </c>
      <c r="I17" s="104">
        <v>159</v>
      </c>
      <c r="J17" s="104">
        <v>148</v>
      </c>
      <c r="K17" s="104">
        <v>90</v>
      </c>
      <c r="L17" s="105">
        <f t="shared" si="0"/>
        <v>644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11</v>
      </c>
      <c r="H18" s="104">
        <v>26</v>
      </c>
      <c r="I18" s="104">
        <v>28</v>
      </c>
      <c r="J18" s="104">
        <v>75</v>
      </c>
      <c r="K18" s="104">
        <v>164</v>
      </c>
      <c r="L18" s="105">
        <f t="shared" si="0"/>
        <v>304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3</v>
      </c>
      <c r="G19" s="104">
        <f>G20+G21+G22</f>
        <v>174</v>
      </c>
      <c r="H19" s="104">
        <f>H20+H21+H22</f>
        <v>247</v>
      </c>
      <c r="I19" s="104">
        <f>I20+I21+I22</f>
        <v>297</v>
      </c>
      <c r="J19" s="104">
        <f>J20+J21+J22</f>
        <v>419</v>
      </c>
      <c r="K19" s="104">
        <f>K20+K21+K22</f>
        <v>449</v>
      </c>
      <c r="L19" s="105">
        <f t="shared" si="0"/>
        <v>1590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3</v>
      </c>
      <c r="G20" s="104">
        <v>58</v>
      </c>
      <c r="H20" s="104">
        <v>79</v>
      </c>
      <c r="I20" s="104">
        <v>110</v>
      </c>
      <c r="J20" s="104">
        <v>197</v>
      </c>
      <c r="K20" s="104">
        <v>196</v>
      </c>
      <c r="L20" s="105">
        <f t="shared" si="0"/>
        <v>644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105</v>
      </c>
      <c r="H21" s="104">
        <v>142</v>
      </c>
      <c r="I21" s="104">
        <v>159</v>
      </c>
      <c r="J21" s="104">
        <v>148</v>
      </c>
      <c r="K21" s="104">
        <v>90</v>
      </c>
      <c r="L21" s="105">
        <f t="shared" si="0"/>
        <v>644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11</v>
      </c>
      <c r="H22" s="104">
        <v>26</v>
      </c>
      <c r="I22" s="104">
        <v>28</v>
      </c>
      <c r="J22" s="104">
        <v>74</v>
      </c>
      <c r="K22" s="104">
        <v>163</v>
      </c>
      <c r="L22" s="105">
        <f t="shared" si="0"/>
        <v>302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1375</v>
      </c>
      <c r="G23" s="116">
        <f t="shared" si="1"/>
        <v>3245</v>
      </c>
      <c r="H23" s="116">
        <f t="shared" si="1"/>
        <v>2510</v>
      </c>
      <c r="I23" s="116">
        <f t="shared" si="1"/>
        <v>1789</v>
      </c>
      <c r="J23" s="116">
        <f t="shared" si="1"/>
        <v>1742</v>
      </c>
      <c r="K23" s="116">
        <f t="shared" si="1"/>
        <v>2093</v>
      </c>
      <c r="L23" s="117">
        <f t="shared" si="1"/>
        <v>12755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1548223</v>
      </c>
      <c r="G25" s="104">
        <v>6192379</v>
      </c>
      <c r="H25" s="104">
        <v>5603766</v>
      </c>
      <c r="I25" s="104">
        <v>4507539</v>
      </c>
      <c r="J25" s="104">
        <v>4072706</v>
      </c>
      <c r="K25" s="104">
        <v>6430851</v>
      </c>
      <c r="L25" s="105">
        <f aca="true" t="shared" si="2" ref="L25:L35">SUM(E25:K25)</f>
        <v>28355464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31484</v>
      </c>
      <c r="G26" s="104">
        <v>313678</v>
      </c>
      <c r="H26" s="104">
        <v>737071</v>
      </c>
      <c r="I26" s="104">
        <v>602757</v>
      </c>
      <c r="J26" s="104">
        <v>777673</v>
      </c>
      <c r="K26" s="104">
        <v>880822</v>
      </c>
      <c r="L26" s="105">
        <f t="shared" si="2"/>
        <v>3343485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429878</v>
      </c>
      <c r="G27" s="104">
        <v>1169666</v>
      </c>
      <c r="H27" s="104">
        <v>961037</v>
      </c>
      <c r="I27" s="104">
        <v>612854</v>
      </c>
      <c r="J27" s="104">
        <v>633976</v>
      </c>
      <c r="K27" s="104">
        <v>579172</v>
      </c>
      <c r="L27" s="105">
        <f t="shared" si="2"/>
        <v>4386583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25203</v>
      </c>
      <c r="F28" s="104">
        <f>F29</f>
        <v>75237</v>
      </c>
      <c r="G28" s="104">
        <f>G29+G30+G31</f>
        <v>4329539</v>
      </c>
      <c r="H28" s="104">
        <f>H29+H30+H31</f>
        <v>6624984</v>
      </c>
      <c r="I28" s="104">
        <f>I29+I30+I31</f>
        <v>8226528</v>
      </c>
      <c r="J28" s="104">
        <f>J29+J30+J31</f>
        <v>12801366</v>
      </c>
      <c r="K28" s="104">
        <f>K29+K30+K31</f>
        <v>14699097</v>
      </c>
      <c r="L28" s="105">
        <f t="shared" si="2"/>
        <v>46781954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25203</v>
      </c>
      <c r="F29" s="104">
        <v>75237</v>
      </c>
      <c r="G29" s="104">
        <v>1398232</v>
      </c>
      <c r="H29" s="104">
        <v>2057704</v>
      </c>
      <c r="I29" s="104">
        <v>2869065</v>
      </c>
      <c r="J29" s="104">
        <v>5587614</v>
      </c>
      <c r="K29" s="104">
        <v>5593755</v>
      </c>
      <c r="L29" s="105">
        <f t="shared" si="2"/>
        <v>17606810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2591986</v>
      </c>
      <c r="H30" s="104">
        <v>3657995</v>
      </c>
      <c r="I30" s="104">
        <v>4322128</v>
      </c>
      <c r="J30" s="104">
        <v>4219708</v>
      </c>
      <c r="K30" s="104">
        <v>2629922</v>
      </c>
      <c r="L30" s="105">
        <f t="shared" si="2"/>
        <v>17421739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339321</v>
      </c>
      <c r="H31" s="104">
        <v>909285</v>
      </c>
      <c r="I31" s="104">
        <v>1035335</v>
      </c>
      <c r="J31" s="104">
        <v>2994044</v>
      </c>
      <c r="K31" s="104">
        <v>6475420</v>
      </c>
      <c r="L31" s="105">
        <f t="shared" si="2"/>
        <v>11753405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31</v>
      </c>
      <c r="F32" s="104">
        <f>F33</f>
        <v>93</v>
      </c>
      <c r="G32" s="104">
        <f>G33+G34+G35</f>
        <v>4966</v>
      </c>
      <c r="H32" s="104">
        <f>H33+H34+H35</f>
        <v>7044</v>
      </c>
      <c r="I32" s="104">
        <f>I33+I34+I35</f>
        <v>8478</v>
      </c>
      <c r="J32" s="104">
        <f>J33+J34+J35</f>
        <v>12121</v>
      </c>
      <c r="K32" s="104">
        <f>K33+K34+K35</f>
        <v>12988</v>
      </c>
      <c r="L32" s="105">
        <f t="shared" si="2"/>
        <v>45721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31</v>
      </c>
      <c r="F33" s="104">
        <v>93</v>
      </c>
      <c r="G33" s="104">
        <v>1761</v>
      </c>
      <c r="H33" s="104">
        <v>2414</v>
      </c>
      <c r="I33" s="104">
        <v>3335</v>
      </c>
      <c r="J33" s="104">
        <v>5859</v>
      </c>
      <c r="K33" s="104">
        <v>5795</v>
      </c>
      <c r="L33" s="105">
        <f t="shared" si="2"/>
        <v>19288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2912</v>
      </c>
      <c r="H34" s="104">
        <v>3878</v>
      </c>
      <c r="I34" s="104">
        <v>4330</v>
      </c>
      <c r="J34" s="104">
        <v>4034</v>
      </c>
      <c r="K34" s="104">
        <v>2383</v>
      </c>
      <c r="L34" s="105">
        <f t="shared" si="2"/>
        <v>17537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293</v>
      </c>
      <c r="H35" s="104">
        <v>752</v>
      </c>
      <c r="I35" s="104">
        <v>813</v>
      </c>
      <c r="J35" s="104">
        <v>2228</v>
      </c>
      <c r="K35" s="104">
        <v>4810</v>
      </c>
      <c r="L35" s="105">
        <f t="shared" si="2"/>
        <v>8896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25203</v>
      </c>
      <c r="F36" s="116">
        <f aca="true" t="shared" si="3" ref="F36:L36">F25+F26+F27+F28</f>
        <v>2084822</v>
      </c>
      <c r="G36" s="116">
        <f t="shared" si="3"/>
        <v>12005262</v>
      </c>
      <c r="H36" s="116">
        <f t="shared" si="3"/>
        <v>13926858</v>
      </c>
      <c r="I36" s="116">
        <f t="shared" si="3"/>
        <v>13949678</v>
      </c>
      <c r="J36" s="116">
        <f t="shared" si="3"/>
        <v>18285721</v>
      </c>
      <c r="K36" s="116">
        <f t="shared" si="3"/>
        <v>22589942</v>
      </c>
      <c r="L36" s="117">
        <f t="shared" si="3"/>
        <v>82867486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16321175</v>
      </c>
      <c r="G38" s="104">
        <v>65153812</v>
      </c>
      <c r="H38" s="104">
        <v>58917201</v>
      </c>
      <c r="I38" s="104">
        <v>47404902</v>
      </c>
      <c r="J38" s="104">
        <v>42801045</v>
      </c>
      <c r="K38" s="104">
        <v>67689443</v>
      </c>
      <c r="L38" s="105">
        <f aca="true" t="shared" si="4" ref="L38:L50">SUM(E38:K38)</f>
        <v>298287578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327431</v>
      </c>
      <c r="G39" s="104">
        <v>3256197</v>
      </c>
      <c r="H39" s="104">
        <v>7663001</v>
      </c>
      <c r="I39" s="104">
        <v>6266113</v>
      </c>
      <c r="J39" s="104">
        <v>8087778</v>
      </c>
      <c r="K39" s="104">
        <v>9160239</v>
      </c>
      <c r="L39" s="105">
        <f t="shared" si="4"/>
        <v>34760759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4303206</v>
      </c>
      <c r="G40" s="104">
        <v>11831051</v>
      </c>
      <c r="H40" s="104">
        <v>9758440</v>
      </c>
      <c r="I40" s="104">
        <v>6210204</v>
      </c>
      <c r="J40" s="104">
        <v>6450894</v>
      </c>
      <c r="K40" s="104">
        <v>5846685</v>
      </c>
      <c r="L40" s="105">
        <f t="shared" si="4"/>
        <v>44400480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253066</v>
      </c>
      <c r="G41" s="104">
        <v>564375</v>
      </c>
      <c r="H41" s="104">
        <v>424418</v>
      </c>
      <c r="I41" s="104">
        <v>336575</v>
      </c>
      <c r="J41" s="104">
        <v>286020</v>
      </c>
      <c r="K41" s="104">
        <v>306310</v>
      </c>
      <c r="L41" s="105">
        <f t="shared" si="4"/>
        <v>2170764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1194835</v>
      </c>
      <c r="G42" s="104">
        <v>1768774</v>
      </c>
      <c r="H42" s="104">
        <v>1304266</v>
      </c>
      <c r="I42" s="104">
        <v>1260250</v>
      </c>
      <c r="J42" s="104">
        <v>99540</v>
      </c>
      <c r="K42" s="104">
        <v>354385</v>
      </c>
      <c r="L42" s="105">
        <f t="shared" si="4"/>
        <v>5982050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317750</v>
      </c>
      <c r="F43" s="104">
        <f>F44</f>
        <v>979624</v>
      </c>
      <c r="G43" s="104">
        <f>G44+G45+G46</f>
        <v>55390181</v>
      </c>
      <c r="H43" s="104">
        <f>H44+H45+H46</f>
        <v>83492843</v>
      </c>
      <c r="I43" s="104">
        <f>I44+I45+I46</f>
        <v>103005121</v>
      </c>
      <c r="J43" s="104">
        <f>J44+J45+J46</f>
        <v>158008735</v>
      </c>
      <c r="K43" s="104">
        <f>K44+K45+K46</f>
        <v>179796519</v>
      </c>
      <c r="L43" s="105">
        <f t="shared" si="4"/>
        <v>580990773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317750</v>
      </c>
      <c r="F44" s="104">
        <v>979624</v>
      </c>
      <c r="G44" s="104">
        <v>18140064</v>
      </c>
      <c r="H44" s="104">
        <v>26232306</v>
      </c>
      <c r="I44" s="104">
        <v>36538127</v>
      </c>
      <c r="J44" s="104">
        <v>69979014</v>
      </c>
      <c r="K44" s="104">
        <v>69923330</v>
      </c>
      <c r="L44" s="105">
        <f t="shared" si="4"/>
        <v>222110215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33093980</v>
      </c>
      <c r="H45" s="104">
        <v>46244800</v>
      </c>
      <c r="I45" s="104">
        <v>54034500</v>
      </c>
      <c r="J45" s="104">
        <v>52298676</v>
      </c>
      <c r="K45" s="104">
        <v>32416386</v>
      </c>
      <c r="L45" s="105">
        <f t="shared" si="4"/>
        <v>218088342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4156137</v>
      </c>
      <c r="H46" s="104">
        <v>11015737</v>
      </c>
      <c r="I46" s="104">
        <v>12432494</v>
      </c>
      <c r="J46" s="104">
        <v>35731045</v>
      </c>
      <c r="K46" s="104">
        <v>77456803</v>
      </c>
      <c r="L46" s="105">
        <f t="shared" si="4"/>
        <v>140792216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65720</v>
      </c>
      <c r="F47" s="104">
        <f>F48</f>
        <v>197160</v>
      </c>
      <c r="G47" s="104">
        <f>G48+G49+G50</f>
        <v>10483310</v>
      </c>
      <c r="H47" s="104">
        <f>H48+H49+H50</f>
        <v>14845370</v>
      </c>
      <c r="I47" s="104">
        <f>I48+I49+I50</f>
        <v>17824830</v>
      </c>
      <c r="J47" s="104">
        <f>J48+J49+J50</f>
        <v>25389370</v>
      </c>
      <c r="K47" s="104">
        <f>K48+K49+K50</f>
        <v>27641460</v>
      </c>
      <c r="L47" s="105">
        <f t="shared" si="4"/>
        <v>96447220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65720</v>
      </c>
      <c r="F48" s="104">
        <v>197160</v>
      </c>
      <c r="G48" s="104">
        <v>3627460</v>
      </c>
      <c r="H48" s="104">
        <v>4928370</v>
      </c>
      <c r="I48" s="104">
        <v>6803170</v>
      </c>
      <c r="J48" s="104">
        <v>12152080</v>
      </c>
      <c r="K48" s="104">
        <v>11931450</v>
      </c>
      <c r="L48" s="105">
        <f t="shared" si="4"/>
        <v>39705410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6214590</v>
      </c>
      <c r="H49" s="104">
        <v>8303860</v>
      </c>
      <c r="I49" s="104">
        <v>9289750</v>
      </c>
      <c r="J49" s="104">
        <v>8483130</v>
      </c>
      <c r="K49" s="104">
        <v>5160660</v>
      </c>
      <c r="L49" s="105">
        <f t="shared" si="4"/>
        <v>37451990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641260</v>
      </c>
      <c r="H50" s="104">
        <v>1613140</v>
      </c>
      <c r="I50" s="104">
        <v>1731910</v>
      </c>
      <c r="J50" s="104">
        <v>4754160</v>
      </c>
      <c r="K50" s="104">
        <v>10549350</v>
      </c>
      <c r="L50" s="105">
        <f t="shared" si="4"/>
        <v>19289820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317750</v>
      </c>
      <c r="F51" s="116">
        <f aca="true" t="shared" si="5" ref="F51:L51">F38+F39+F40+F41+F42+F43</f>
        <v>23379337</v>
      </c>
      <c r="G51" s="116">
        <f t="shared" si="5"/>
        <v>137964390</v>
      </c>
      <c r="H51" s="116">
        <f t="shared" si="5"/>
        <v>161560169</v>
      </c>
      <c r="I51" s="116">
        <f t="shared" si="5"/>
        <v>164483165</v>
      </c>
      <c r="J51" s="116">
        <f t="shared" si="5"/>
        <v>215734012</v>
      </c>
      <c r="K51" s="116">
        <f t="shared" si="5"/>
        <v>263153581</v>
      </c>
      <c r="L51" s="117">
        <f t="shared" si="5"/>
        <v>966592404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14688761</v>
      </c>
      <c r="G53" s="104">
        <v>58637817</v>
      </c>
      <c r="H53" s="104">
        <v>53025030</v>
      </c>
      <c r="I53" s="104">
        <v>42664165</v>
      </c>
      <c r="J53" s="104">
        <v>38520738</v>
      </c>
      <c r="K53" s="104">
        <v>60920218</v>
      </c>
      <c r="L53" s="105">
        <f aca="true" t="shared" si="6" ref="L53:L65">SUM(E53:K53)</f>
        <v>268456729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294683</v>
      </c>
      <c r="G54" s="104">
        <v>2930554</v>
      </c>
      <c r="H54" s="104">
        <v>6896658</v>
      </c>
      <c r="I54" s="104">
        <v>5639457</v>
      </c>
      <c r="J54" s="104">
        <v>7278962</v>
      </c>
      <c r="K54" s="104">
        <v>8244174</v>
      </c>
      <c r="L54" s="105">
        <f t="shared" si="6"/>
        <v>31284488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4273425</v>
      </c>
      <c r="G55" s="104">
        <v>11520406</v>
      </c>
      <c r="H55" s="104">
        <v>9352929</v>
      </c>
      <c r="I55" s="104">
        <v>5989908</v>
      </c>
      <c r="J55" s="104">
        <v>6133403</v>
      </c>
      <c r="K55" s="104">
        <v>5591295</v>
      </c>
      <c r="L55" s="105">
        <f t="shared" si="6"/>
        <v>42861366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227757</v>
      </c>
      <c r="G56" s="104">
        <v>507935</v>
      </c>
      <c r="H56" s="104">
        <v>381975</v>
      </c>
      <c r="I56" s="104">
        <v>302914</v>
      </c>
      <c r="J56" s="104">
        <v>257418</v>
      </c>
      <c r="K56" s="104">
        <v>275679</v>
      </c>
      <c r="L56" s="105">
        <f t="shared" si="6"/>
        <v>1953678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1074351</v>
      </c>
      <c r="G57" s="104">
        <v>1591894</v>
      </c>
      <c r="H57" s="104">
        <v>1173838</v>
      </c>
      <c r="I57" s="104">
        <v>1134225</v>
      </c>
      <c r="J57" s="104">
        <v>89586</v>
      </c>
      <c r="K57" s="104">
        <v>318946</v>
      </c>
      <c r="L57" s="105">
        <f t="shared" si="6"/>
        <v>5382840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268367</v>
      </c>
      <c r="F58" s="104">
        <f>F59</f>
        <v>854875</v>
      </c>
      <c r="G58" s="104">
        <f>G59+G60+G61</f>
        <v>48573543</v>
      </c>
      <c r="H58" s="104">
        <f>H59+H60+H61</f>
        <v>73117042</v>
      </c>
      <c r="I58" s="104">
        <f>I59+I60+I61</f>
        <v>90272308</v>
      </c>
      <c r="J58" s="104">
        <f>J59+J60+J61</f>
        <v>139149464</v>
      </c>
      <c r="K58" s="104">
        <f>K59+K60+K61</f>
        <v>158837082</v>
      </c>
      <c r="L58" s="105">
        <f t="shared" si="6"/>
        <v>511072681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268367</v>
      </c>
      <c r="F59" s="104">
        <v>854875</v>
      </c>
      <c r="G59" s="104">
        <v>16418340</v>
      </c>
      <c r="H59" s="104">
        <v>23574503</v>
      </c>
      <c r="I59" s="104">
        <v>32800650</v>
      </c>
      <c r="J59" s="104">
        <v>62848853</v>
      </c>
      <c r="K59" s="104">
        <v>63178493</v>
      </c>
      <c r="L59" s="105">
        <f t="shared" si="6"/>
        <v>199944081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28518299</v>
      </c>
      <c r="H60" s="104">
        <v>39979672</v>
      </c>
      <c r="I60" s="104">
        <v>46556617</v>
      </c>
      <c r="J60" s="104">
        <v>45143292</v>
      </c>
      <c r="K60" s="104">
        <v>28035479</v>
      </c>
      <c r="L60" s="105">
        <f t="shared" si="6"/>
        <v>188233359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3636904</v>
      </c>
      <c r="H61" s="104">
        <v>9562867</v>
      </c>
      <c r="I61" s="104">
        <v>10915041</v>
      </c>
      <c r="J61" s="104">
        <v>31157319</v>
      </c>
      <c r="K61" s="104">
        <v>67623110</v>
      </c>
      <c r="L61" s="105">
        <f t="shared" si="6"/>
        <v>122895241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41540</v>
      </c>
      <c r="F62" s="104">
        <f>F63</f>
        <v>150660</v>
      </c>
      <c r="G62" s="104">
        <f>G63+G64+G65</f>
        <v>7652550</v>
      </c>
      <c r="H62" s="104">
        <f>H63+H64+H65</f>
        <v>10702110</v>
      </c>
      <c r="I62" s="104">
        <f>I63+I64+I65</f>
        <v>12888430</v>
      </c>
      <c r="J62" s="104">
        <f>J63+J64+J65</f>
        <v>18366000</v>
      </c>
      <c r="K62" s="104">
        <f>K63+K64+K65</f>
        <v>20227380</v>
      </c>
      <c r="L62" s="105">
        <f t="shared" si="6"/>
        <v>70028670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41540</v>
      </c>
      <c r="F63" s="104">
        <v>150660</v>
      </c>
      <c r="G63" s="104">
        <v>2852140</v>
      </c>
      <c r="H63" s="104">
        <v>3783670</v>
      </c>
      <c r="I63" s="104">
        <v>5317490</v>
      </c>
      <c r="J63" s="104">
        <v>9378470</v>
      </c>
      <c r="K63" s="104">
        <v>9315550</v>
      </c>
      <c r="L63" s="105">
        <f t="shared" si="6"/>
        <v>30839520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4326890</v>
      </c>
      <c r="H64" s="104">
        <v>5817900</v>
      </c>
      <c r="I64" s="104">
        <v>6286410</v>
      </c>
      <c r="J64" s="104">
        <v>5709370</v>
      </c>
      <c r="K64" s="104">
        <v>3505360</v>
      </c>
      <c r="L64" s="105">
        <f t="shared" si="6"/>
        <v>25645930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473520</v>
      </c>
      <c r="H65" s="104">
        <v>1100540</v>
      </c>
      <c r="I65" s="104">
        <v>1284530</v>
      </c>
      <c r="J65" s="104">
        <v>3278160</v>
      </c>
      <c r="K65" s="104">
        <v>7406470</v>
      </c>
      <c r="L65" s="105">
        <f t="shared" si="6"/>
        <v>13543220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268367</v>
      </c>
      <c r="F66" s="116">
        <f aca="true" t="shared" si="7" ref="F66:L66">F53+F54+F55+F56+F57+F58</f>
        <v>21413852</v>
      </c>
      <c r="G66" s="116">
        <f t="shared" si="7"/>
        <v>123762149</v>
      </c>
      <c r="H66" s="116">
        <f t="shared" si="7"/>
        <v>143947472</v>
      </c>
      <c r="I66" s="116">
        <f t="shared" si="7"/>
        <v>146002977</v>
      </c>
      <c r="J66" s="116">
        <f t="shared" si="7"/>
        <v>191429571</v>
      </c>
      <c r="K66" s="116">
        <f t="shared" si="7"/>
        <v>234187394</v>
      </c>
      <c r="L66" s="117">
        <f t="shared" si="7"/>
        <v>861011782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平成１３年５月月報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3">
        <v>0</v>
      </c>
      <c r="H15" s="125"/>
      <c r="I15" s="123">
        <v>21</v>
      </c>
      <c r="J15" s="125"/>
      <c r="K15" s="123">
        <f>G15+I15</f>
        <v>21</v>
      </c>
      <c r="L15" s="126"/>
    </row>
    <row r="16" spans="4:12" ht="18.75" customHeight="1" thickBot="1">
      <c r="D16" s="54" t="s">
        <v>88</v>
      </c>
      <c r="E16" s="55"/>
      <c r="F16" s="55"/>
      <c r="G16" s="119">
        <v>0</v>
      </c>
      <c r="H16" s="121"/>
      <c r="I16" s="119">
        <v>343068</v>
      </c>
      <c r="J16" s="121"/>
      <c r="K16" s="119">
        <f>G16+I16</f>
        <v>343068</v>
      </c>
      <c r="L16" s="122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3">
        <v>41</v>
      </c>
      <c r="H20" s="125"/>
      <c r="I20" s="123">
        <v>535</v>
      </c>
      <c r="J20" s="125"/>
      <c r="K20" s="123">
        <f>G20+I20</f>
        <v>576</v>
      </c>
      <c r="L20" s="126"/>
    </row>
    <row r="21" spans="4:12" ht="18.75" customHeight="1" thickBot="1">
      <c r="D21" s="54" t="s">
        <v>88</v>
      </c>
      <c r="E21" s="55"/>
      <c r="F21" s="55"/>
      <c r="G21" s="119">
        <v>576770</v>
      </c>
      <c r="H21" s="121"/>
      <c r="I21" s="119">
        <v>4170289</v>
      </c>
      <c r="J21" s="121"/>
      <c r="K21" s="119">
        <f>G21+I21</f>
        <v>4747059</v>
      </c>
      <c r="L21" s="122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3">
        <v>28</v>
      </c>
      <c r="H25" s="125"/>
      <c r="I25" s="123">
        <v>103</v>
      </c>
      <c r="J25" s="125"/>
      <c r="K25" s="123">
        <f>G25+I25</f>
        <v>131</v>
      </c>
      <c r="L25" s="126"/>
    </row>
    <row r="26" spans="4:12" ht="18.75" customHeight="1" thickBot="1">
      <c r="D26" s="54" t="s">
        <v>88</v>
      </c>
      <c r="E26" s="55"/>
      <c r="F26" s="55"/>
      <c r="G26" s="119">
        <v>262133</v>
      </c>
      <c r="H26" s="121"/>
      <c r="I26" s="119">
        <v>479591</v>
      </c>
      <c r="J26" s="121"/>
      <c r="K26" s="119">
        <f>G26+I26</f>
        <v>741724</v>
      </c>
      <c r="L26" s="122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3">
        <f>G15+G20+G25</f>
        <v>69</v>
      </c>
      <c r="H30" s="125"/>
      <c r="I30" s="123">
        <f>I15+I20+I25</f>
        <v>659</v>
      </c>
      <c r="J30" s="125"/>
      <c r="K30" s="123">
        <f>G30+I30</f>
        <v>728</v>
      </c>
      <c r="L30" s="126"/>
    </row>
    <row r="31" spans="4:12" ht="18.75" customHeight="1" thickBot="1">
      <c r="D31" s="54" t="s">
        <v>88</v>
      </c>
      <c r="E31" s="55"/>
      <c r="F31" s="55"/>
      <c r="G31" s="119">
        <f>G16+G21+G26</f>
        <v>838903</v>
      </c>
      <c r="H31" s="121"/>
      <c r="I31" s="119">
        <f>I16+I21+I26</f>
        <v>4992948</v>
      </c>
      <c r="J31" s="121"/>
      <c r="K31" s="119">
        <f>G31+I31</f>
        <v>5831851</v>
      </c>
      <c r="L31" s="122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20">
      <selection activeCell="D29" sqref="D29:H29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3" t="s">
        <v>114</v>
      </c>
      <c r="B4" s="143"/>
      <c r="C4" s="143"/>
      <c r="D4" s="143"/>
      <c r="E4" s="143"/>
      <c r="F4" s="143"/>
      <c r="G4" s="143"/>
      <c r="H4" s="143"/>
      <c r="I4" s="143"/>
      <c r="J4" s="143"/>
      <c r="K4" s="68"/>
      <c r="L4" s="8"/>
      <c r="M4" s="8"/>
    </row>
    <row r="5" spans="1:10" s="7" customFormat="1" ht="24" customHeight="1">
      <c r="A5" s="16" t="str">
        <f>'様式１'!A5</f>
        <v>平成１３年５月月報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455210600</v>
      </c>
      <c r="E14" s="74">
        <v>152438900</v>
      </c>
      <c r="F14" s="74">
        <v>181400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1307640</v>
      </c>
      <c r="E15" s="74">
        <v>1133350</v>
      </c>
      <c r="F15" s="74">
        <v>4770</v>
      </c>
      <c r="G15" s="74">
        <v>0</v>
      </c>
      <c r="H15" s="74">
        <v>174290</v>
      </c>
      <c r="I15" s="61">
        <v>7340</v>
      </c>
    </row>
    <row r="16" spans="2:9" ht="21" customHeight="1">
      <c r="B16" s="75"/>
      <c r="C16" s="73" t="s">
        <v>31</v>
      </c>
      <c r="D16" s="74">
        <f aca="true" t="shared" si="0" ref="D16:I16">D14+D15</f>
        <v>456518240</v>
      </c>
      <c r="E16" s="74">
        <f t="shared" si="0"/>
        <v>153572250</v>
      </c>
      <c r="F16" s="74">
        <f t="shared" si="0"/>
        <v>186170</v>
      </c>
      <c r="G16" s="74">
        <f t="shared" si="0"/>
        <v>0</v>
      </c>
      <c r="H16" s="74">
        <f t="shared" si="0"/>
        <v>174290</v>
      </c>
      <c r="I16" s="61">
        <f t="shared" si="0"/>
        <v>7340</v>
      </c>
    </row>
    <row r="17" spans="2:9" ht="21" customHeight="1">
      <c r="B17" s="75" t="s">
        <v>57</v>
      </c>
      <c r="C17" s="73" t="s">
        <v>56</v>
      </c>
      <c r="D17" s="74">
        <v>4886310</v>
      </c>
      <c r="E17" s="74">
        <v>5000</v>
      </c>
      <c r="F17" s="74">
        <v>1180</v>
      </c>
      <c r="G17" s="74">
        <v>0</v>
      </c>
      <c r="H17" s="74">
        <v>4881310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455210600</v>
      </c>
      <c r="E18" s="74">
        <f>E14</f>
        <v>152438900</v>
      </c>
      <c r="F18" s="74">
        <f>F14</f>
        <v>181400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6193950</v>
      </c>
      <c r="E19" s="74">
        <f>E15+E17</f>
        <v>1138350</v>
      </c>
      <c r="F19" s="74">
        <f>F15+F17</f>
        <v>5950</v>
      </c>
      <c r="G19" s="74">
        <f>G15+G17</f>
        <v>0</v>
      </c>
      <c r="H19" s="74">
        <f>H15+H17</f>
        <v>5055600</v>
      </c>
      <c r="I19" s="61">
        <f>I16+I18</f>
        <v>7340</v>
      </c>
    </row>
    <row r="20" spans="2:9" ht="21" customHeight="1" thickBot="1">
      <c r="B20" s="77"/>
      <c r="C20" s="78" t="s">
        <v>31</v>
      </c>
      <c r="D20" s="79">
        <f>D18+D19</f>
        <v>461404550</v>
      </c>
      <c r="E20" s="79">
        <f>E18+E19</f>
        <v>153577250</v>
      </c>
      <c r="F20" s="79">
        <f>F18+F19</f>
        <v>187350</v>
      </c>
      <c r="G20" s="79">
        <f>G18+G19</f>
        <v>0</v>
      </c>
      <c r="H20" s="79">
        <f>H18+H19</f>
        <v>5055600</v>
      </c>
      <c r="I20" s="62">
        <f>I18+I19</f>
        <v>7340</v>
      </c>
    </row>
    <row r="21" spans="3:5" ht="18.75" customHeight="1">
      <c r="C21" s="18"/>
      <c r="E21" s="118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1679024894</v>
      </c>
      <c r="E27" s="74">
        <v>853427634</v>
      </c>
      <c r="F27" s="74">
        <v>0</v>
      </c>
      <c r="G27" s="74">
        <v>0</v>
      </c>
      <c r="H27" s="61">
        <v>825597260</v>
      </c>
    </row>
    <row r="28" spans="2:8" ht="21.75" customHeight="1">
      <c r="B28" s="27" t="s">
        <v>97</v>
      </c>
      <c r="C28" s="53"/>
      <c r="D28" s="74">
        <v>41739746</v>
      </c>
      <c r="E28" s="74">
        <v>22655941</v>
      </c>
      <c r="F28" s="74">
        <v>0</v>
      </c>
      <c r="G28" s="74">
        <v>0</v>
      </c>
      <c r="H28" s="61">
        <v>19083805</v>
      </c>
    </row>
    <row r="29" spans="2:8" ht="21.75" customHeight="1">
      <c r="B29" s="27" t="s">
        <v>98</v>
      </c>
      <c r="C29" s="53"/>
      <c r="D29" s="74">
        <v>13000734</v>
      </c>
      <c r="E29" s="74">
        <v>12432716</v>
      </c>
      <c r="F29" s="74">
        <v>0</v>
      </c>
      <c r="G29" s="74">
        <v>0</v>
      </c>
      <c r="H29" s="61">
        <v>568018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1733765374</v>
      </c>
      <c r="E31" s="79">
        <f>SUM(E27:E30)</f>
        <v>888516291</v>
      </c>
      <c r="F31" s="79">
        <f>SUM(F27:F30)</f>
        <v>0</v>
      </c>
      <c r="G31" s="79">
        <f>SUM(G27:G30)</f>
        <v>0</v>
      </c>
      <c r="H31" s="62">
        <f>SUM(H27:H30)</f>
        <v>845249083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2007-01-04T06:56:12Z</dcterms:modified>
  <cp:category/>
  <cp:version/>
  <cp:contentType/>
  <cp:contentStatus/>
</cp:coreProperties>
</file>