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948" windowWidth="20556" windowHeight="4008" activeTab="0"/>
  </bookViews>
  <sheets>
    <sheet name="別紙１" sheetId="1" r:id="rId1"/>
    <sheet name="別紙２" sheetId="2" r:id="rId2"/>
    <sheet name="別紙３" sheetId="3" r:id="rId3"/>
  </sheets>
  <definedNames>
    <definedName name="_xlnm.Print_Area" localSheetId="0">'別紙１'!$A$1:$Q$21</definedName>
    <definedName name="_xlnm.Print_Area" localSheetId="1">'別紙２'!$A$1:$R$22</definedName>
    <definedName name="_xlnm.Print_Area" localSheetId="2">'別紙３'!$A$1:$R$58</definedName>
    <definedName name="_xlnm.Print_Titles" localSheetId="0">'別紙１'!$1:$1</definedName>
    <definedName name="_xlnm.Print_Titles" localSheetId="1">'別紙２'!$1:$3</definedName>
    <definedName name="_xlnm.Print_Titles" localSheetId="2">'別紙３'!$1:$2</definedName>
  </definedNames>
  <calcPr fullCalcOnLoad="1"/>
</workbook>
</file>

<file path=xl/sharedStrings.xml><?xml version="1.0" encoding="utf-8"?>
<sst xmlns="http://schemas.openxmlformats.org/spreadsheetml/2006/main" count="424" uniqueCount="127">
  <si>
    <t>供給場所</t>
  </si>
  <si>
    <t>業種及び用途</t>
  </si>
  <si>
    <t>受電方式</t>
  </si>
  <si>
    <t>太陽光発電設備</t>
  </si>
  <si>
    <t>無</t>
  </si>
  <si>
    <t>非常用自家発電設備</t>
  </si>
  <si>
    <t>合　計</t>
  </si>
  <si>
    <t>契約電力</t>
  </si>
  <si>
    <t>７月</t>
  </si>
  <si>
    <t>８月</t>
  </si>
  <si>
    <t>９月</t>
  </si>
  <si>
    <t>２月</t>
  </si>
  <si>
    <t>３月</t>
  </si>
  <si>
    <t>電力使用量（ｋＷｈ）</t>
  </si>
  <si>
    <t>【うち夏季使用量】</t>
  </si>
  <si>
    <t>最大需要電力（ｋＷ）</t>
  </si>
  <si>
    <t>No</t>
  </si>
  <si>
    <t>No</t>
  </si>
  <si>
    <t>夏季</t>
  </si>
  <si>
    <t>その他季</t>
  </si>
  <si>
    <t>単位：ｋWｈ</t>
  </si>
  <si>
    <t>60Hz</t>
  </si>
  <si>
    <t>交流3相3線式</t>
  </si>
  <si>
    <t>6,600 V</t>
  </si>
  <si>
    <t>1回線受電</t>
  </si>
  <si>
    <t>（７～９月）</t>
  </si>
  <si>
    <t>５月分</t>
  </si>
  <si>
    <t>６月分</t>
  </si>
  <si>
    <t>７月分</t>
  </si>
  <si>
    <t>８月分</t>
  </si>
  <si>
    <t>９月分</t>
  </si>
  <si>
    <t>１月分</t>
  </si>
  <si>
    <t>２月分</t>
  </si>
  <si>
    <t>３月分</t>
  </si>
  <si>
    <t>対象施設名</t>
  </si>
  <si>
    <t>-</t>
  </si>
  <si>
    <t>４月</t>
  </si>
  <si>
    <t>５月</t>
  </si>
  <si>
    <t>計</t>
  </si>
  <si>
    <t>蓄熱
設備</t>
  </si>
  <si>
    <t>予定年間蓄熱
電力量</t>
  </si>
  <si>
    <t>受電電気
方式</t>
  </si>
  <si>
    <t>標準
電圧</t>
  </si>
  <si>
    <t>計量
電圧</t>
  </si>
  <si>
    <t>標準
周波数</t>
  </si>
  <si>
    <t>10月分</t>
  </si>
  <si>
    <t>11月分</t>
  </si>
  <si>
    <t>12月分</t>
  </si>
  <si>
    <t>西宮市立今津体育館</t>
  </si>
  <si>
    <t>運動施設</t>
  </si>
  <si>
    <t>西宮市立北夙川体育館</t>
  </si>
  <si>
    <t>西宮市立塩瀬体育館</t>
  </si>
  <si>
    <t>西宮市立中央体育館</t>
  </si>
  <si>
    <t>西宮市立鳴尾体育館</t>
  </si>
  <si>
    <t>西宮市立甲武体育館</t>
  </si>
  <si>
    <t>西宮市立甲子園浜野球場</t>
  </si>
  <si>
    <t>有</t>
  </si>
  <si>
    <t>西宮市立浜甲子園体育館・テニスコート</t>
  </si>
  <si>
    <t>西宮市立中央体育館分館</t>
  </si>
  <si>
    <t>西宮市立高座山野球場</t>
  </si>
  <si>
    <t>西宮市立塩瀬テニスコート</t>
  </si>
  <si>
    <t>西宮市立鳴尾浜臨海野球場・テニスコート</t>
  </si>
  <si>
    <t>西宮市河原町１番１６号</t>
  </si>
  <si>
    <t>西宮市神祇官町２番６号</t>
  </si>
  <si>
    <t>西宮市今津真砂１番４号</t>
  </si>
  <si>
    <t>西宮市上田西町４番４３号</t>
  </si>
  <si>
    <t>西宮市上大市５丁目１５番２５号</t>
  </si>
  <si>
    <t>西宮市樋之池町１１番３３号</t>
  </si>
  <si>
    <t>西宮市東山台５丁目１０番１号</t>
  </si>
  <si>
    <t>西宮市塩瀬町名塩高座４４４１番地</t>
  </si>
  <si>
    <t>西宮市東山台５丁目１番</t>
  </si>
  <si>
    <t>西宮市西宮浜３丁目</t>
  </si>
  <si>
    <t>西宮市甲子園浜２丁目７番地</t>
  </si>
  <si>
    <t>6,600 V</t>
  </si>
  <si>
    <t>60Hz</t>
  </si>
  <si>
    <t>西宮市鳴尾浜１丁目５番地２</t>
  </si>
  <si>
    <t>西宮市教育文化センター</t>
  </si>
  <si>
    <t>西宮市川添町15－26</t>
  </si>
  <si>
    <t>図書館等複合施設</t>
  </si>
  <si>
    <t>交流3相
3線式</t>
  </si>
  <si>
    <t>西宮市鳴尾図書館</t>
  </si>
  <si>
    <t>西宮市甲子園八番町1-20</t>
  </si>
  <si>
    <t>図書館</t>
  </si>
  <si>
    <t>―</t>
  </si>
  <si>
    <t>西宮市立鳴尾図書館</t>
  </si>
  <si>
    <t>所管課</t>
  </si>
  <si>
    <t>契約電力
(kW)</t>
  </si>
  <si>
    <t>予定年間
使用電力量
(kWh)</t>
  </si>
  <si>
    <t>合計</t>
  </si>
  <si>
    <t>（ｋＷｈ）</t>
  </si>
  <si>
    <t>（ｋＷ）</t>
  </si>
  <si>
    <t>スポーツ推進課</t>
  </si>
  <si>
    <t>西宮市立松原体育館</t>
  </si>
  <si>
    <t>読書振興課</t>
  </si>
  <si>
    <t>読書振興課</t>
  </si>
  <si>
    <t>西宮市松原町２番４１号</t>
  </si>
  <si>
    <t>※各月の使用予定電力量は、いずれも検針日から翌月検針日の前日までの使用予定電力量を表している。</t>
  </si>
  <si>
    <t>公園施設</t>
  </si>
  <si>
    <t>西宮市西宮浜総合公園多目的人工芝グラウンド（ベイコムフィールド）</t>
  </si>
  <si>
    <t>西宮市北山緑化植物園</t>
  </si>
  <si>
    <t>西宮市柏堂西町11-1</t>
  </si>
  <si>
    <t>西宮市鳴尾浜2丁目</t>
  </si>
  <si>
    <t>公園緑地課</t>
  </si>
  <si>
    <t>交流3相3線式</t>
  </si>
  <si>
    <t>-</t>
  </si>
  <si>
    <t>6,600V</t>
  </si>
  <si>
    <t>1回線受電</t>
  </si>
  <si>
    <t>無</t>
  </si>
  <si>
    <t>有</t>
  </si>
  <si>
    <t>R4</t>
  </si>
  <si>
    <t>６月</t>
  </si>
  <si>
    <t>令和６年</t>
  </si>
  <si>
    <t>１０月</t>
  </si>
  <si>
    <t>１１月</t>
  </si>
  <si>
    <t>１２月</t>
  </si>
  <si>
    <t>１月</t>
  </si>
  <si>
    <t>R5</t>
  </si>
  <si>
    <t>4月分</t>
  </si>
  <si>
    <t>令和７年</t>
  </si>
  <si>
    <t>検針日</t>
  </si>
  <si>
    <t>１日</t>
  </si>
  <si>
    <t>５日</t>
  </si>
  <si>
    <t>23日</t>
  </si>
  <si>
    <t>花と緑の課</t>
  </si>
  <si>
    <t>西宮市枝川町２０番１５号</t>
  </si>
  <si>
    <t>西宮市植物生産研究センター花工房</t>
  </si>
  <si>
    <t>西宮市植物生産研究センター花工房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</si>
</sst>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 &quot;kWh&quot;"/>
    <numFmt numFmtId="178" formatCode="#,##0\ &quot;kW&quot;"/>
    <numFmt numFmtId="179" formatCode="0.0_);[Red]\(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_ "/>
    <numFmt numFmtId="186" formatCode="#,##0_);[Red]\(#,##0\)"/>
    <numFmt numFmtId="187" formatCode="0_);[Red]\(0\)"/>
    <numFmt numFmtId="188" formatCode="#,##0_ ;[Red]\-#,##0\ "/>
  </numFmts>
  <fonts count="41">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style="hair"/>
      <right style="hair"/>
      <top>
        <color indexed="63"/>
      </top>
      <bottom style="hair"/>
    </border>
    <border>
      <left style="hair"/>
      <right>
        <color indexed="63"/>
      </right>
      <top style="hair"/>
      <bottom style="hair"/>
    </border>
    <border>
      <left style="hair"/>
      <right style="thin"/>
      <top style="hair"/>
      <bottom style="hair"/>
    </border>
    <border>
      <left style="thin"/>
      <right style="thin"/>
      <top style="hair"/>
      <bottom style="hair"/>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thin"/>
      <top style="hair"/>
      <bottom style="thin"/>
    </border>
    <border>
      <left style="hair"/>
      <right style="hair"/>
      <top style="hair"/>
      <bottom>
        <color indexed="63"/>
      </bottom>
    </border>
    <border>
      <left style="hair"/>
      <right style="hair"/>
      <top style="thin"/>
      <bottom>
        <color indexed="63"/>
      </bottom>
    </border>
    <border>
      <left style="thin"/>
      <right>
        <color indexed="63"/>
      </right>
      <top style="thin"/>
      <bottom>
        <color indexed="63"/>
      </bottom>
    </border>
    <border>
      <left style="thin"/>
      <right style="thin"/>
      <top style="medium"/>
      <bottom style="medium"/>
    </border>
    <border>
      <left>
        <color indexed="63"/>
      </left>
      <right>
        <color indexed="63"/>
      </right>
      <top style="thin"/>
      <bottom>
        <color indexed="63"/>
      </bottom>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0" borderId="0" applyNumberFormat="0" applyFill="0" applyBorder="0" applyAlignment="0" applyProtection="0"/>
    <xf numFmtId="0" fontId="40" fillId="32" borderId="0" applyNumberFormat="0" applyBorder="0" applyAlignment="0" applyProtection="0"/>
  </cellStyleXfs>
  <cellXfs count="197">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0" xfId="0" applyFont="1" applyBorder="1" applyAlignment="1">
      <alignment vertical="center" wrapText="1"/>
    </xf>
    <xf numFmtId="0" fontId="2" fillId="0" borderId="13" xfId="0" applyFont="1" applyFill="1" applyBorder="1" applyAlignment="1">
      <alignment vertical="center"/>
    </xf>
    <xf numFmtId="0" fontId="2" fillId="0" borderId="10" xfId="0" applyFont="1" applyFill="1" applyBorder="1" applyAlignment="1">
      <alignment horizontal="center" vertical="center" wrapText="1"/>
    </xf>
    <xf numFmtId="38" fontId="2" fillId="0" borderId="14" xfId="49" applyFont="1" applyFill="1" applyBorder="1" applyAlignment="1">
      <alignment vertical="center" wrapText="1"/>
    </xf>
    <xf numFmtId="0" fontId="2" fillId="0" borderId="0" xfId="0" applyFont="1" applyFill="1" applyAlignment="1">
      <alignment vertical="center"/>
    </xf>
    <xf numFmtId="0" fontId="2" fillId="6" borderId="10" xfId="0" applyFont="1" applyFill="1" applyBorder="1" applyAlignment="1">
      <alignment horizontal="left" vertical="center" wrapText="1"/>
    </xf>
    <xf numFmtId="0" fontId="2" fillId="6" borderId="10" xfId="0" applyFont="1" applyFill="1" applyBorder="1" applyAlignment="1">
      <alignment vertical="center" wrapText="1"/>
    </xf>
    <xf numFmtId="0" fontId="2" fillId="6" borderId="13" xfId="0" applyFont="1" applyFill="1" applyBorder="1" applyAlignment="1">
      <alignment vertical="center"/>
    </xf>
    <xf numFmtId="0" fontId="2" fillId="6" borderId="11" xfId="0" applyFont="1" applyFill="1" applyBorder="1" applyAlignment="1">
      <alignment vertical="center"/>
    </xf>
    <xf numFmtId="0" fontId="2" fillId="6" borderId="12" xfId="0" applyFont="1" applyFill="1" applyBorder="1" applyAlignment="1">
      <alignment vertical="center"/>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6" borderId="10" xfId="0" applyFont="1" applyFill="1" applyBorder="1" applyAlignment="1">
      <alignment vertical="center"/>
    </xf>
    <xf numFmtId="0" fontId="2" fillId="6" borderId="16" xfId="0" applyFont="1" applyFill="1" applyBorder="1" applyAlignment="1">
      <alignment vertical="center" wrapText="1"/>
    </xf>
    <xf numFmtId="0" fontId="2" fillId="0" borderId="16" xfId="0" applyFont="1" applyFill="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wrapText="1"/>
    </xf>
    <xf numFmtId="0" fontId="2" fillId="6" borderId="10" xfId="0" applyFont="1" applyFill="1" applyBorder="1" applyAlignment="1">
      <alignment horizontal="right" vertical="center" wrapText="1"/>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shrinkToFit="1"/>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2" fillId="0" borderId="0" xfId="0" applyFont="1" applyFill="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top"/>
    </xf>
    <xf numFmtId="38" fontId="2" fillId="0" borderId="10" xfId="49" applyFont="1" applyBorder="1" applyAlignment="1">
      <alignment horizontal="center" vertical="center"/>
    </xf>
    <xf numFmtId="0" fontId="2" fillId="0" borderId="10" xfId="0" applyFont="1" applyFill="1" applyBorder="1" applyAlignment="1">
      <alignment horizontal="right" vertical="center" wrapText="1"/>
    </xf>
    <xf numFmtId="0" fontId="2" fillId="0" borderId="17" xfId="0" applyFont="1" applyBorder="1" applyAlignment="1">
      <alignment vertical="center"/>
    </xf>
    <xf numFmtId="38" fontId="2" fillId="0" borderId="0" xfId="49" applyFont="1" applyAlignment="1">
      <alignment vertical="center"/>
    </xf>
    <xf numFmtId="38" fontId="2" fillId="0" borderId="14" xfId="49" applyFont="1" applyFill="1" applyBorder="1" applyAlignment="1">
      <alignment vertical="center"/>
    </xf>
    <xf numFmtId="38" fontId="2" fillId="0" borderId="18" xfId="49" applyFont="1" applyFill="1" applyBorder="1" applyAlignment="1">
      <alignment vertical="center"/>
    </xf>
    <xf numFmtId="0" fontId="2" fillId="0" borderId="19" xfId="0" applyFont="1" applyFill="1" applyBorder="1" applyAlignment="1">
      <alignment horizontal="center" vertical="center" shrinkToFit="1"/>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0" fontId="2" fillId="0" borderId="23" xfId="0" applyFont="1" applyFill="1" applyBorder="1" applyAlignment="1">
      <alignment horizontal="center" vertical="center"/>
    </xf>
    <xf numFmtId="0" fontId="2" fillId="0" borderId="0" xfId="0" applyFont="1" applyFill="1" applyBorder="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38" fontId="2" fillId="33" borderId="0" xfId="49" applyFont="1" applyFill="1" applyAlignment="1">
      <alignment vertical="center"/>
    </xf>
    <xf numFmtId="188" fontId="2" fillId="6" borderId="24" xfId="49" applyNumberFormat="1" applyFont="1" applyFill="1" applyBorder="1" applyAlignment="1" applyProtection="1">
      <alignment horizontal="right"/>
      <protection locked="0"/>
    </xf>
    <xf numFmtId="188" fontId="2" fillId="6" borderId="25" xfId="49" applyNumberFormat="1" applyFont="1" applyFill="1" applyBorder="1" applyAlignment="1" applyProtection="1">
      <alignment horizontal="right"/>
      <protection locked="0"/>
    </xf>
    <xf numFmtId="188" fontId="2" fillId="6" borderId="26" xfId="49" applyNumberFormat="1" applyFont="1" applyFill="1" applyBorder="1" applyAlignment="1" applyProtection="1">
      <alignment horizontal="right"/>
      <protection locked="0"/>
    </xf>
    <xf numFmtId="188" fontId="2" fillId="6" borderId="27" xfId="49" applyNumberFormat="1" applyFont="1" applyFill="1" applyBorder="1" applyAlignment="1">
      <alignment horizontal="right" vertical="center"/>
    </xf>
    <xf numFmtId="188" fontId="2" fillId="6" borderId="28" xfId="49" applyNumberFormat="1" applyFont="1" applyFill="1" applyBorder="1" applyAlignment="1">
      <alignment vertical="center"/>
    </xf>
    <xf numFmtId="188" fontId="2" fillId="6" borderId="29" xfId="49" applyNumberFormat="1" applyFont="1" applyFill="1" applyBorder="1" applyAlignment="1" applyProtection="1">
      <alignment horizontal="right"/>
      <protection locked="0"/>
    </xf>
    <xf numFmtId="188" fontId="2" fillId="6" borderId="30" xfId="49" applyNumberFormat="1" applyFont="1" applyFill="1" applyBorder="1" applyAlignment="1">
      <alignment vertical="center"/>
    </xf>
    <xf numFmtId="188" fontId="2" fillId="6" borderId="31" xfId="49" applyNumberFormat="1" applyFont="1" applyFill="1" applyBorder="1" applyAlignment="1">
      <alignment vertical="center"/>
    </xf>
    <xf numFmtId="188" fontId="2" fillId="6" borderId="32" xfId="49" applyNumberFormat="1" applyFont="1" applyFill="1" applyBorder="1" applyAlignment="1">
      <alignment horizontal="right" vertical="center"/>
    </xf>
    <xf numFmtId="188" fontId="2" fillId="6" borderId="33" xfId="49" applyNumberFormat="1" applyFont="1" applyFill="1" applyBorder="1" applyAlignment="1">
      <alignment vertical="center"/>
    </xf>
    <xf numFmtId="188" fontId="2" fillId="6" borderId="34" xfId="49" applyNumberFormat="1" applyFont="1" applyFill="1" applyBorder="1" applyAlignment="1">
      <alignment vertical="center"/>
    </xf>
    <xf numFmtId="188" fontId="2" fillId="6" borderId="35" xfId="49" applyNumberFormat="1" applyFont="1" applyFill="1" applyBorder="1" applyAlignment="1">
      <alignment vertical="center"/>
    </xf>
    <xf numFmtId="188" fontId="2" fillId="6" borderId="36" xfId="49" applyNumberFormat="1" applyFont="1" applyFill="1" applyBorder="1" applyAlignment="1">
      <alignment horizontal="center" vertical="center"/>
    </xf>
    <xf numFmtId="188" fontId="2" fillId="0" borderId="24" xfId="49" applyNumberFormat="1" applyFont="1" applyFill="1" applyBorder="1" applyAlignment="1" applyProtection="1">
      <alignment vertical="center"/>
      <protection hidden="1"/>
    </xf>
    <xf numFmtId="188" fontId="2" fillId="0" borderId="29" xfId="49" applyNumberFormat="1" applyFont="1" applyFill="1" applyBorder="1" applyAlignment="1" applyProtection="1">
      <alignment vertical="center"/>
      <protection hidden="1"/>
    </xf>
    <xf numFmtId="188" fontId="2" fillId="0" borderId="25" xfId="49" applyNumberFormat="1" applyFont="1" applyFill="1" applyBorder="1" applyAlignment="1" applyProtection="1">
      <alignment vertical="center"/>
      <protection hidden="1"/>
    </xf>
    <xf numFmtId="188" fontId="2" fillId="0" borderId="26" xfId="49" applyNumberFormat="1" applyFont="1" applyFill="1" applyBorder="1" applyAlignment="1" applyProtection="1">
      <alignment vertical="center"/>
      <protection hidden="1"/>
    </xf>
    <xf numFmtId="188" fontId="2" fillId="0" borderId="27" xfId="49" applyNumberFormat="1" applyFont="1" applyFill="1" applyBorder="1" applyAlignment="1">
      <alignment vertical="center"/>
    </xf>
    <xf numFmtId="188" fontId="2" fillId="0" borderId="28" xfId="49" applyNumberFormat="1" applyFont="1" applyFill="1" applyBorder="1" applyAlignment="1">
      <alignment vertical="center"/>
    </xf>
    <xf numFmtId="188" fontId="2" fillId="0" borderId="29" xfId="49" applyNumberFormat="1" applyFont="1" applyFill="1" applyBorder="1" applyAlignment="1">
      <alignment vertical="center"/>
    </xf>
    <xf numFmtId="188" fontId="2" fillId="0" borderId="30" xfId="49" applyNumberFormat="1" applyFont="1" applyFill="1" applyBorder="1" applyAlignment="1">
      <alignment vertical="center"/>
    </xf>
    <xf numFmtId="188" fontId="2" fillId="0" borderId="31" xfId="49" applyNumberFormat="1" applyFont="1" applyFill="1" applyBorder="1" applyAlignment="1">
      <alignment vertical="center"/>
    </xf>
    <xf numFmtId="188" fontId="2" fillId="0" borderId="32" xfId="49" applyNumberFormat="1" applyFont="1" applyFill="1" applyBorder="1" applyAlignment="1">
      <alignment vertical="center"/>
    </xf>
    <xf numFmtId="188" fontId="2" fillId="0" borderId="33" xfId="49" applyNumberFormat="1" applyFont="1" applyFill="1" applyBorder="1" applyAlignment="1">
      <alignment vertical="center"/>
    </xf>
    <xf numFmtId="188" fontId="2" fillId="0" borderId="34" xfId="49" applyNumberFormat="1" applyFont="1" applyFill="1" applyBorder="1" applyAlignment="1">
      <alignment vertical="center"/>
    </xf>
    <xf numFmtId="188" fontId="2" fillId="0" borderId="35" xfId="49" applyNumberFormat="1" applyFont="1" applyFill="1" applyBorder="1" applyAlignment="1">
      <alignment vertical="center"/>
    </xf>
    <xf numFmtId="188" fontId="2" fillId="0" borderId="36" xfId="49" applyNumberFormat="1" applyFont="1" applyFill="1" applyBorder="1" applyAlignment="1">
      <alignment vertical="center"/>
    </xf>
    <xf numFmtId="188" fontId="2" fillId="6" borderId="27" xfId="49" applyNumberFormat="1" applyFont="1" applyFill="1" applyBorder="1" applyAlignment="1">
      <alignment vertical="center"/>
    </xf>
    <xf numFmtId="188" fontId="2" fillId="6" borderId="32" xfId="49" applyNumberFormat="1" applyFont="1" applyFill="1" applyBorder="1" applyAlignment="1">
      <alignment vertical="center"/>
    </xf>
    <xf numFmtId="188" fontId="2" fillId="6" borderId="37" xfId="49" applyNumberFormat="1" applyFont="1" applyFill="1" applyBorder="1" applyAlignment="1">
      <alignment vertical="center"/>
    </xf>
    <xf numFmtId="188" fontId="2" fillId="6" borderId="36" xfId="49" applyNumberFormat="1" applyFont="1" applyFill="1" applyBorder="1" applyAlignment="1">
      <alignment vertical="center"/>
    </xf>
    <xf numFmtId="188" fontId="2" fillId="0" borderId="32" xfId="49" applyNumberFormat="1" applyFont="1" applyFill="1" applyBorder="1" applyAlignment="1">
      <alignment horizontal="right" vertical="center"/>
    </xf>
    <xf numFmtId="188" fontId="2" fillId="0" borderId="38" xfId="49" applyNumberFormat="1" applyFont="1" applyFill="1" applyBorder="1" applyAlignment="1" applyProtection="1">
      <alignment vertical="center"/>
      <protection hidden="1"/>
    </xf>
    <xf numFmtId="188" fontId="2" fillId="0" borderId="28" xfId="49" applyNumberFormat="1" applyFont="1" applyFill="1" applyBorder="1" applyAlignment="1" applyProtection="1">
      <alignment vertical="center"/>
      <protection hidden="1"/>
    </xf>
    <xf numFmtId="188" fontId="2" fillId="6" borderId="24" xfId="49" applyNumberFormat="1" applyFont="1" applyFill="1" applyBorder="1" applyAlignment="1" applyProtection="1">
      <alignment vertical="center"/>
      <protection hidden="1"/>
    </xf>
    <xf numFmtId="188" fontId="2" fillId="6" borderId="25" xfId="49" applyNumberFormat="1" applyFont="1" applyFill="1" applyBorder="1" applyAlignment="1" applyProtection="1">
      <alignment vertical="center"/>
      <protection hidden="1"/>
    </xf>
    <xf numFmtId="188" fontId="2" fillId="6" borderId="26" xfId="49" applyNumberFormat="1" applyFont="1" applyFill="1" applyBorder="1" applyAlignment="1" applyProtection="1">
      <alignment vertical="center"/>
      <protection hidden="1"/>
    </xf>
    <xf numFmtId="188" fontId="2" fillId="6" borderId="29" xfId="49" applyNumberFormat="1" applyFont="1" applyFill="1" applyBorder="1" applyAlignment="1" applyProtection="1">
      <alignment vertical="center"/>
      <protection hidden="1"/>
    </xf>
    <xf numFmtId="188" fontId="2" fillId="0" borderId="24" xfId="49" applyNumberFormat="1" applyFont="1" applyFill="1" applyBorder="1" applyAlignment="1" applyProtection="1">
      <alignment horizontal="right"/>
      <protection locked="0"/>
    </xf>
    <xf numFmtId="188" fontId="2" fillId="0" borderId="25" xfId="49" applyNumberFormat="1" applyFont="1" applyFill="1" applyBorder="1" applyAlignment="1" applyProtection="1">
      <alignment horizontal="right"/>
      <protection locked="0"/>
    </xf>
    <xf numFmtId="188" fontId="2" fillId="0" borderId="26" xfId="49" applyNumberFormat="1" applyFont="1" applyFill="1" applyBorder="1" applyAlignment="1" applyProtection="1">
      <alignment horizontal="right"/>
      <protection locked="0"/>
    </xf>
    <xf numFmtId="188" fontId="2" fillId="0" borderId="29" xfId="49" applyNumberFormat="1" applyFont="1" applyFill="1" applyBorder="1" applyAlignment="1" applyProtection="1">
      <alignment horizontal="right"/>
      <protection locked="0"/>
    </xf>
    <xf numFmtId="188" fontId="2" fillId="6" borderId="38" xfId="49" applyNumberFormat="1" applyFont="1" applyFill="1" applyBorder="1" applyAlignment="1" applyProtection="1">
      <alignment vertical="center"/>
      <protection hidden="1"/>
    </xf>
    <xf numFmtId="188" fontId="2" fillId="6" borderId="28" xfId="49" applyNumberFormat="1" applyFont="1" applyFill="1" applyBorder="1" applyAlignment="1" applyProtection="1">
      <alignment vertical="center"/>
      <protection hidden="1"/>
    </xf>
    <xf numFmtId="188" fontId="2" fillId="6" borderId="24" xfId="49" applyNumberFormat="1" applyFont="1" applyFill="1" applyBorder="1" applyAlignment="1" applyProtection="1">
      <alignment vertical="center"/>
      <protection locked="0"/>
    </xf>
    <xf numFmtId="188" fontId="2" fillId="6" borderId="25" xfId="49" applyNumberFormat="1" applyFont="1" applyFill="1" applyBorder="1" applyAlignment="1" applyProtection="1">
      <alignment vertical="center"/>
      <protection locked="0"/>
    </xf>
    <xf numFmtId="188" fontId="2" fillId="6" borderId="28" xfId="49" applyNumberFormat="1" applyFont="1" applyFill="1" applyBorder="1" applyAlignment="1" applyProtection="1">
      <alignment vertical="center"/>
      <protection locked="0"/>
    </xf>
    <xf numFmtId="188" fontId="2" fillId="0" borderId="24" xfId="49" applyNumberFormat="1" applyFont="1" applyFill="1" applyBorder="1" applyAlignment="1" applyProtection="1">
      <alignment vertical="center"/>
      <protection locked="0"/>
    </xf>
    <xf numFmtId="188" fontId="2" fillId="0" borderId="38" xfId="49" applyNumberFormat="1" applyFont="1" applyFill="1" applyBorder="1" applyAlignment="1" applyProtection="1">
      <alignment vertical="center"/>
      <protection locked="0"/>
    </xf>
    <xf numFmtId="188" fontId="2" fillId="0" borderId="25" xfId="49" applyNumberFormat="1" applyFont="1" applyFill="1" applyBorder="1" applyAlignment="1" applyProtection="1">
      <alignment vertical="center"/>
      <protection locked="0"/>
    </xf>
    <xf numFmtId="188" fontId="2" fillId="0" borderId="28" xfId="49" applyNumberFormat="1" applyFont="1" applyFill="1" applyBorder="1" applyAlignment="1">
      <alignment horizontal="right" vertical="center"/>
    </xf>
    <xf numFmtId="188" fontId="2" fillId="0" borderId="28" xfId="49" applyNumberFormat="1" applyFont="1" applyFill="1" applyBorder="1" applyAlignment="1" applyProtection="1">
      <alignment vertical="center"/>
      <protection locked="0"/>
    </xf>
    <xf numFmtId="188" fontId="2" fillId="0" borderId="30" xfId="49" applyNumberFormat="1" applyFont="1" applyFill="1" applyBorder="1" applyAlignment="1">
      <alignment horizontal="right" vertical="center"/>
    </xf>
    <xf numFmtId="188" fontId="2" fillId="6" borderId="38" xfId="49" applyNumberFormat="1" applyFont="1" applyFill="1" applyBorder="1" applyAlignment="1" applyProtection="1">
      <alignment vertical="center"/>
      <protection locked="0"/>
    </xf>
    <xf numFmtId="188" fontId="2" fillId="6" borderId="28" xfId="49" applyNumberFormat="1" applyFont="1" applyFill="1" applyBorder="1" applyAlignment="1">
      <alignment horizontal="right" vertical="center"/>
    </xf>
    <xf numFmtId="188" fontId="2" fillId="6" borderId="30" xfId="49" applyNumberFormat="1" applyFont="1" applyFill="1" applyBorder="1" applyAlignment="1">
      <alignment horizontal="right" vertical="center"/>
    </xf>
    <xf numFmtId="188" fontId="2" fillId="0" borderId="10" xfId="49" applyNumberFormat="1" applyFont="1" applyFill="1" applyBorder="1" applyAlignment="1">
      <alignment vertical="center"/>
    </xf>
    <xf numFmtId="188" fontId="2" fillId="0" borderId="0" xfId="49" applyNumberFormat="1" applyFont="1" applyFill="1" applyAlignment="1">
      <alignment vertical="center"/>
    </xf>
    <xf numFmtId="186" fontId="2" fillId="6" borderId="10" xfId="49" applyNumberFormat="1" applyFont="1" applyFill="1" applyBorder="1" applyAlignment="1">
      <alignment horizontal="right" vertical="center"/>
    </xf>
    <xf numFmtId="186" fontId="2" fillId="6" borderId="18" xfId="49" applyNumberFormat="1" applyFont="1" applyFill="1" applyBorder="1" applyAlignment="1">
      <alignment horizontal="right" vertical="center"/>
    </xf>
    <xf numFmtId="186" fontId="2" fillId="0" borderId="10" xfId="49" applyNumberFormat="1" applyFont="1" applyFill="1" applyBorder="1" applyAlignment="1" applyProtection="1">
      <alignment horizontal="right" vertical="center"/>
      <protection hidden="1"/>
    </xf>
    <xf numFmtId="186" fontId="2" fillId="0" borderId="10" xfId="49" applyNumberFormat="1" applyFont="1" applyBorder="1" applyAlignment="1">
      <alignment horizontal="right" vertical="center"/>
    </xf>
    <xf numFmtId="186" fontId="2" fillId="0" borderId="18" xfId="49" applyNumberFormat="1" applyFont="1" applyBorder="1" applyAlignment="1">
      <alignment horizontal="right" vertical="center"/>
    </xf>
    <xf numFmtId="186" fontId="2" fillId="6" borderId="10" xfId="49" applyNumberFormat="1" applyFont="1" applyFill="1" applyBorder="1" applyAlignment="1" applyProtection="1">
      <alignment horizontal="right" vertical="center"/>
      <protection hidden="1"/>
    </xf>
    <xf numFmtId="186" fontId="2" fillId="0" borderId="10" xfId="49" applyNumberFormat="1" applyFont="1" applyFill="1" applyBorder="1" applyAlignment="1">
      <alignment horizontal="right" vertical="center"/>
    </xf>
    <xf numFmtId="186" fontId="2" fillId="6" borderId="16" xfId="49" applyNumberFormat="1" applyFont="1" applyFill="1" applyBorder="1" applyAlignment="1">
      <alignment horizontal="right" vertical="center"/>
    </xf>
    <xf numFmtId="186" fontId="2" fillId="6" borderId="39" xfId="49" applyNumberFormat="1" applyFont="1" applyFill="1" applyBorder="1" applyAlignment="1">
      <alignment horizontal="right" vertical="center"/>
    </xf>
    <xf numFmtId="186" fontId="2" fillId="0" borderId="16" xfId="49" applyNumberFormat="1" applyFont="1" applyFill="1" applyBorder="1" applyAlignment="1">
      <alignment horizontal="right" vertical="center"/>
    </xf>
    <xf numFmtId="186" fontId="2" fillId="0" borderId="39" xfId="49" applyNumberFormat="1" applyFont="1" applyFill="1" applyBorder="1" applyAlignment="1">
      <alignment horizontal="right" vertical="center"/>
    </xf>
    <xf numFmtId="186" fontId="2" fillId="0" borderId="40" xfId="49" applyNumberFormat="1" applyFont="1" applyBorder="1" applyAlignment="1">
      <alignment horizontal="right" vertical="center"/>
    </xf>
    <xf numFmtId="188" fontId="2" fillId="6" borderId="10" xfId="49" applyNumberFormat="1" applyFont="1" applyFill="1" applyBorder="1" applyAlignment="1">
      <alignment vertical="center"/>
    </xf>
    <xf numFmtId="188" fontId="2" fillId="0" borderId="10" xfId="49" applyNumberFormat="1" applyFont="1" applyBorder="1" applyAlignment="1">
      <alignment vertical="center"/>
    </xf>
    <xf numFmtId="38" fontId="0" fillId="0" borderId="16" xfId="49" applyFont="1" applyFill="1" applyBorder="1" applyAlignment="1">
      <alignment vertical="center"/>
    </xf>
    <xf numFmtId="38" fontId="0" fillId="0" borderId="10" xfId="49" applyFont="1" applyBorder="1" applyAlignment="1">
      <alignment vertical="center"/>
    </xf>
    <xf numFmtId="38" fontId="0" fillId="0" borderId="39" xfId="49" applyFont="1" applyFill="1" applyBorder="1" applyAlignment="1">
      <alignment vertical="center"/>
    </xf>
    <xf numFmtId="0" fontId="0" fillId="0" borderId="10" xfId="0" applyFont="1" applyFill="1" applyBorder="1" applyAlignment="1">
      <alignment vertical="center" wrapText="1"/>
    </xf>
    <xf numFmtId="38" fontId="0" fillId="0" borderId="24" xfId="0" applyNumberFormat="1" applyFont="1" applyFill="1" applyBorder="1" applyAlignment="1" applyProtection="1">
      <alignment vertical="center"/>
      <protection hidden="1"/>
    </xf>
    <xf numFmtId="186" fontId="0" fillId="0" borderId="27" xfId="0" applyNumberFormat="1" applyFont="1" applyFill="1" applyBorder="1" applyAlignment="1">
      <alignment vertical="center"/>
    </xf>
    <xf numFmtId="38" fontId="0" fillId="0" borderId="28" xfId="0" applyNumberFormat="1" applyFont="1" applyFill="1" applyBorder="1" applyAlignment="1" applyProtection="1">
      <alignment vertical="center"/>
      <protection hidden="1"/>
    </xf>
    <xf numFmtId="186" fontId="0" fillId="0" borderId="32" xfId="0" applyNumberFormat="1" applyFont="1" applyFill="1" applyBorder="1" applyAlignment="1">
      <alignment vertical="center"/>
    </xf>
    <xf numFmtId="186" fontId="0" fillId="0" borderId="36" xfId="0" applyNumberFormat="1" applyFont="1" applyFill="1" applyBorder="1" applyAlignment="1">
      <alignment vertical="center"/>
    </xf>
    <xf numFmtId="38" fontId="0" fillId="0" borderId="25" xfId="0" applyNumberFormat="1" applyFont="1" applyFill="1" applyBorder="1" applyAlignment="1" applyProtection="1">
      <alignment vertical="center"/>
      <protection hidden="1"/>
    </xf>
    <xf numFmtId="38" fontId="0" fillId="0" borderId="28" xfId="49" applyFont="1" applyFill="1" applyBorder="1" applyAlignment="1">
      <alignment vertical="center"/>
    </xf>
    <xf numFmtId="38" fontId="0" fillId="0" borderId="30" xfId="49" applyFont="1" applyFill="1" applyBorder="1" applyAlignment="1">
      <alignment vertical="center"/>
    </xf>
    <xf numFmtId="38" fontId="0" fillId="0" borderId="33" xfId="49" applyFont="1" applyFill="1" applyBorder="1" applyAlignment="1">
      <alignment vertical="center"/>
    </xf>
    <xf numFmtId="38" fontId="0" fillId="0" borderId="34" xfId="49" applyFont="1" applyFill="1" applyBorder="1" applyAlignment="1">
      <alignment vertical="center"/>
    </xf>
    <xf numFmtId="38" fontId="0" fillId="6" borderId="16" xfId="49" applyFont="1" applyFill="1" applyBorder="1" applyAlignment="1">
      <alignment vertical="center"/>
    </xf>
    <xf numFmtId="38" fontId="0" fillId="6" borderId="10" xfId="49" applyFont="1" applyFill="1" applyBorder="1" applyAlignment="1">
      <alignment vertical="center"/>
    </xf>
    <xf numFmtId="38" fontId="0" fillId="6" borderId="39" xfId="49" applyFont="1" applyFill="1" applyBorder="1" applyAlignment="1">
      <alignment vertical="center"/>
    </xf>
    <xf numFmtId="0" fontId="2" fillId="0" borderId="41" xfId="0" applyFont="1" applyFill="1" applyBorder="1" applyAlignment="1">
      <alignment horizontal="center" vertical="center"/>
    </xf>
    <xf numFmtId="0" fontId="2" fillId="0" borderId="19" xfId="0" applyFont="1" applyFill="1" applyBorder="1" applyAlignment="1">
      <alignment horizontal="center" vertical="center"/>
    </xf>
    <xf numFmtId="38" fontId="2" fillId="0" borderId="18" xfId="49" applyFont="1" applyBorder="1" applyAlignment="1">
      <alignment horizontal="left" vertical="center"/>
    </xf>
    <xf numFmtId="38" fontId="2" fillId="0" borderId="14" xfId="49" applyFont="1" applyBorder="1" applyAlignment="1">
      <alignment horizontal="left" vertical="center"/>
    </xf>
    <xf numFmtId="38" fontId="2" fillId="0" borderId="42" xfId="49" applyFont="1" applyBorder="1" applyAlignment="1">
      <alignment horizontal="left" vertical="center"/>
    </xf>
    <xf numFmtId="0" fontId="2" fillId="0" borderId="10"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38" fontId="2" fillId="0" borderId="0" xfId="49" applyFont="1" applyBorder="1" applyAlignment="1">
      <alignment horizontal="left" vertical="center"/>
    </xf>
    <xf numFmtId="0" fontId="2" fillId="0" borderId="18" xfId="0" applyFont="1" applyBorder="1" applyAlignment="1">
      <alignment horizontal="center" vertical="center" shrinkToFit="1"/>
    </xf>
    <xf numFmtId="0" fontId="2" fillId="6" borderId="16" xfId="0" applyFont="1" applyFill="1" applyBorder="1" applyAlignment="1">
      <alignment horizontal="center" vertical="center"/>
    </xf>
    <xf numFmtId="0" fontId="2" fillId="6" borderId="45"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6"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6" borderId="17" xfId="0" applyFont="1" applyFill="1" applyBorder="1" applyAlignment="1">
      <alignment horizontal="left" vertical="center" wrapText="1"/>
    </xf>
    <xf numFmtId="188" fontId="2" fillId="6" borderId="46" xfId="49" applyNumberFormat="1" applyFont="1" applyFill="1" applyBorder="1" applyAlignment="1">
      <alignment vertical="center"/>
    </xf>
    <xf numFmtId="188" fontId="2" fillId="6" borderId="47" xfId="49" applyNumberFormat="1" applyFont="1" applyFill="1" applyBorder="1" applyAlignment="1">
      <alignment vertical="center"/>
    </xf>
    <xf numFmtId="188" fontId="2" fillId="6" borderId="48" xfId="49" applyNumberFormat="1" applyFont="1" applyFill="1" applyBorder="1" applyAlignment="1">
      <alignment vertical="center"/>
    </xf>
    <xf numFmtId="38" fontId="2" fillId="6" borderId="27" xfId="0" applyNumberFormat="1" applyFont="1" applyFill="1" applyBorder="1" applyAlignment="1">
      <alignment vertical="center" wrapText="1"/>
    </xf>
    <xf numFmtId="38" fontId="2" fillId="6" borderId="32" xfId="0" applyNumberFormat="1" applyFont="1" applyFill="1" applyBorder="1" applyAlignment="1">
      <alignment vertical="center" wrapText="1"/>
    </xf>
    <xf numFmtId="38" fontId="2" fillId="6" borderId="36" xfId="0" applyNumberFormat="1" applyFont="1" applyFill="1" applyBorder="1" applyAlignment="1">
      <alignment vertical="center" wrapText="1"/>
    </xf>
    <xf numFmtId="0" fontId="2" fillId="0" borderId="1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NumberFormat="1" applyFont="1" applyFill="1" applyBorder="1" applyAlignment="1">
      <alignment horizontal="left" vertical="center" wrapText="1"/>
    </xf>
    <xf numFmtId="0" fontId="2" fillId="0" borderId="45"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188" fontId="2" fillId="0" borderId="46" xfId="49" applyNumberFormat="1" applyFont="1" applyFill="1" applyBorder="1" applyAlignment="1">
      <alignment vertical="center"/>
    </xf>
    <xf numFmtId="188" fontId="2" fillId="0" borderId="47" xfId="49" applyNumberFormat="1" applyFont="1" applyFill="1" applyBorder="1" applyAlignment="1">
      <alignment vertical="center"/>
    </xf>
    <xf numFmtId="188" fontId="2" fillId="0" borderId="48" xfId="49" applyNumberFormat="1" applyFont="1" applyFill="1" applyBorder="1" applyAlignment="1">
      <alignment vertical="center"/>
    </xf>
    <xf numFmtId="38" fontId="2" fillId="0" borderId="16" xfId="0" applyNumberFormat="1" applyFont="1" applyFill="1" applyBorder="1" applyAlignment="1">
      <alignment vertical="center" wrapText="1"/>
    </xf>
    <xf numFmtId="38" fontId="2" fillId="0" borderId="45" xfId="0" applyNumberFormat="1" applyFont="1" applyFill="1" applyBorder="1" applyAlignment="1">
      <alignment vertical="center" wrapText="1"/>
    </xf>
    <xf numFmtId="38" fontId="2" fillId="0" borderId="17" xfId="0" applyNumberFormat="1" applyFont="1" applyFill="1" applyBorder="1" applyAlignment="1">
      <alignment vertical="center" wrapText="1"/>
    </xf>
    <xf numFmtId="0" fontId="2" fillId="0" borderId="10" xfId="0" applyFont="1" applyFill="1" applyBorder="1" applyAlignment="1">
      <alignment horizontal="center" vertical="center"/>
    </xf>
    <xf numFmtId="38" fontId="2" fillId="0" borderId="18" xfId="49" applyFont="1" applyFill="1" applyBorder="1" applyAlignment="1">
      <alignment horizontal="left" vertical="center"/>
    </xf>
    <xf numFmtId="38" fontId="2" fillId="0" borderId="14" xfId="49" applyFont="1" applyFill="1" applyBorder="1" applyAlignment="1">
      <alignment horizontal="left"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7" xfId="0" applyFont="1" applyFill="1" applyBorder="1" applyAlignment="1">
      <alignment horizontal="left" vertical="center" wrapText="1"/>
    </xf>
    <xf numFmtId="38" fontId="2" fillId="0" borderId="27" xfId="0" applyNumberFormat="1" applyFont="1" applyFill="1" applyBorder="1" applyAlignment="1">
      <alignment vertical="center" wrapText="1"/>
    </xf>
    <xf numFmtId="38" fontId="2" fillId="0" borderId="32" xfId="0" applyNumberFormat="1" applyFont="1" applyFill="1" applyBorder="1" applyAlignment="1">
      <alignment vertical="center" wrapText="1"/>
    </xf>
    <xf numFmtId="38" fontId="2" fillId="0" borderId="36" xfId="0" applyNumberFormat="1" applyFont="1" applyFill="1" applyBorder="1" applyAlignment="1">
      <alignment vertical="center" wrapText="1"/>
    </xf>
    <xf numFmtId="38" fontId="0" fillId="0" borderId="46" xfId="0" applyNumberFormat="1"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38" fontId="0" fillId="0" borderId="27" xfId="0" applyNumberFormat="1" applyFont="1" applyFill="1" applyBorder="1" applyAlignment="1">
      <alignment vertical="center" wrapText="1"/>
    </xf>
    <xf numFmtId="38" fontId="0" fillId="0" borderId="32" xfId="0" applyNumberFormat="1" applyFont="1" applyFill="1" applyBorder="1" applyAlignment="1">
      <alignment vertical="center" wrapText="1"/>
    </xf>
    <xf numFmtId="38" fontId="0" fillId="0" borderId="36" xfId="0" applyNumberFormat="1" applyFont="1" applyFill="1" applyBorder="1" applyAlignment="1">
      <alignment vertical="center" wrapText="1"/>
    </xf>
    <xf numFmtId="38" fontId="2" fillId="6" borderId="16" xfId="0" applyNumberFormat="1" applyFont="1" applyFill="1" applyBorder="1" applyAlignment="1">
      <alignment vertical="center" wrapText="1"/>
    </xf>
    <xf numFmtId="38" fontId="2" fillId="6" borderId="45" xfId="0" applyNumberFormat="1" applyFont="1" applyFill="1" applyBorder="1" applyAlignment="1">
      <alignment vertical="center" wrapText="1"/>
    </xf>
    <xf numFmtId="38" fontId="2" fillId="6" borderId="17" xfId="0" applyNumberFormat="1" applyFont="1" applyFill="1" applyBorder="1" applyAlignment="1">
      <alignment vertical="center" wrapText="1"/>
    </xf>
    <xf numFmtId="188" fontId="2" fillId="0" borderId="10" xfId="49" applyNumberFormat="1" applyFont="1" applyFill="1" applyBorder="1" applyAlignment="1">
      <alignment vertical="center"/>
    </xf>
    <xf numFmtId="0" fontId="2" fillId="6" borderId="16" xfId="0" applyNumberFormat="1" applyFont="1" applyFill="1" applyBorder="1" applyAlignment="1">
      <alignment horizontal="left" vertical="center" wrapText="1"/>
    </xf>
    <xf numFmtId="0" fontId="2" fillId="6" borderId="45" xfId="0" applyNumberFormat="1" applyFont="1" applyFill="1" applyBorder="1" applyAlignment="1">
      <alignment horizontal="left" vertical="center" wrapText="1"/>
    </xf>
    <xf numFmtId="0" fontId="2" fillId="6" borderId="17" xfId="0"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view="pageBreakPreview" zoomScale="90" zoomScaleNormal="90" zoomScaleSheetLayoutView="90" zoomScalePageLayoutView="0" workbookViewId="0" topLeftCell="A1">
      <pane xSplit="2" ySplit="1" topLeftCell="C2" activePane="bottomRight" state="frozen"/>
      <selection pane="topLeft" activeCell="B21" sqref="B21:B23"/>
      <selection pane="topRight" activeCell="B21" sqref="B21:B23"/>
      <selection pane="bottomLeft" activeCell="B21" sqref="B21:B23"/>
      <selection pane="bottomRight" activeCell="B4" sqref="B4"/>
    </sheetView>
  </sheetViews>
  <sheetFormatPr defaultColWidth="9.00390625" defaultRowHeight="13.5"/>
  <cols>
    <col min="1" max="1" width="3.75390625" style="29" bestFit="1" customWidth="1"/>
    <col min="2" max="2" width="38.375" style="29" customWidth="1"/>
    <col min="3" max="3" width="19.25390625" style="29" bestFit="1" customWidth="1"/>
    <col min="4" max="4" width="9.50390625" style="29" customWidth="1"/>
    <col min="5" max="5" width="9.50390625" style="32" customWidth="1"/>
    <col min="6" max="6" width="8.75390625" style="8" bestFit="1" customWidth="1"/>
    <col min="7" max="7" width="13.50390625" style="29" bestFit="1" customWidth="1"/>
    <col min="8" max="8" width="11.875" style="29" bestFit="1" customWidth="1"/>
    <col min="9" max="9" width="9.00390625" style="29" customWidth="1"/>
    <col min="10" max="11" width="7.625" style="29" bestFit="1" customWidth="1"/>
    <col min="12" max="12" width="6.625" style="29" bestFit="1" customWidth="1"/>
    <col min="13" max="13" width="10.00390625" style="29" bestFit="1" customWidth="1"/>
    <col min="14" max="14" width="5.00390625" style="29" bestFit="1" customWidth="1"/>
    <col min="15" max="16" width="10.00390625" style="29" bestFit="1" customWidth="1"/>
    <col min="17" max="17" width="12.875" style="29" customWidth="1"/>
    <col min="18" max="16384" width="9.00390625" style="29" customWidth="1"/>
  </cols>
  <sheetData>
    <row r="1" spans="1:17" s="22" customFormat="1" ht="42" customHeight="1">
      <c r="A1" s="1" t="s">
        <v>16</v>
      </c>
      <c r="B1" s="1" t="s">
        <v>34</v>
      </c>
      <c r="C1" s="1" t="s">
        <v>0</v>
      </c>
      <c r="D1" s="1" t="s">
        <v>1</v>
      </c>
      <c r="E1" s="6" t="s">
        <v>119</v>
      </c>
      <c r="F1" s="6" t="s">
        <v>86</v>
      </c>
      <c r="G1" s="6" t="s">
        <v>87</v>
      </c>
      <c r="H1" s="1" t="s">
        <v>40</v>
      </c>
      <c r="I1" s="1" t="s">
        <v>41</v>
      </c>
      <c r="J1" s="1" t="s">
        <v>42</v>
      </c>
      <c r="K1" s="1" t="s">
        <v>43</v>
      </c>
      <c r="L1" s="1" t="s">
        <v>44</v>
      </c>
      <c r="M1" s="1" t="s">
        <v>2</v>
      </c>
      <c r="N1" s="1" t="s">
        <v>39</v>
      </c>
      <c r="O1" s="1" t="s">
        <v>5</v>
      </c>
      <c r="P1" s="1" t="s">
        <v>3</v>
      </c>
      <c r="Q1" s="1" t="s">
        <v>85</v>
      </c>
    </row>
    <row r="2" spans="1:17" s="22" customFormat="1" ht="34.5" customHeight="1">
      <c r="A2" s="23">
        <v>1</v>
      </c>
      <c r="B2" s="9" t="s">
        <v>52</v>
      </c>
      <c r="C2" s="9" t="s">
        <v>62</v>
      </c>
      <c r="D2" s="18" t="s">
        <v>49</v>
      </c>
      <c r="E2" s="24" t="s">
        <v>120</v>
      </c>
      <c r="F2" s="120">
        <f>'別紙３'!Q3</f>
        <v>203</v>
      </c>
      <c r="G2" s="120">
        <f>'別紙２'!O4</f>
        <v>493121</v>
      </c>
      <c r="H2" s="24" t="s">
        <v>35</v>
      </c>
      <c r="I2" s="10" t="s">
        <v>22</v>
      </c>
      <c r="J2" s="24" t="s">
        <v>23</v>
      </c>
      <c r="K2" s="24" t="s">
        <v>23</v>
      </c>
      <c r="L2" s="24" t="s">
        <v>21</v>
      </c>
      <c r="M2" s="25" t="s">
        <v>24</v>
      </c>
      <c r="N2" s="24" t="s">
        <v>4</v>
      </c>
      <c r="O2" s="24" t="s">
        <v>56</v>
      </c>
      <c r="P2" s="24" t="s">
        <v>4</v>
      </c>
      <c r="Q2" s="10" t="s">
        <v>91</v>
      </c>
    </row>
    <row r="3" spans="1:17" ht="34.5" customHeight="1">
      <c r="A3" s="26">
        <v>2</v>
      </c>
      <c r="B3" s="4" t="s">
        <v>58</v>
      </c>
      <c r="C3" s="4" t="s">
        <v>63</v>
      </c>
      <c r="D3" s="21" t="s">
        <v>49</v>
      </c>
      <c r="E3" s="16" t="s">
        <v>120</v>
      </c>
      <c r="F3" s="106">
        <f>'別紙３'!Q6</f>
        <v>33</v>
      </c>
      <c r="G3" s="106">
        <f>'別紙２'!O5</f>
        <v>102106</v>
      </c>
      <c r="H3" s="27" t="s">
        <v>35</v>
      </c>
      <c r="I3" s="4" t="s">
        <v>22</v>
      </c>
      <c r="J3" s="27" t="s">
        <v>73</v>
      </c>
      <c r="K3" s="27" t="s">
        <v>73</v>
      </c>
      <c r="L3" s="27" t="s">
        <v>74</v>
      </c>
      <c r="M3" s="28" t="s">
        <v>24</v>
      </c>
      <c r="N3" s="27" t="s">
        <v>4</v>
      </c>
      <c r="O3" s="27" t="s">
        <v>4</v>
      </c>
      <c r="P3" s="27" t="s">
        <v>4</v>
      </c>
      <c r="Q3" s="4" t="s">
        <v>91</v>
      </c>
    </row>
    <row r="4" spans="1:17" ht="34.5" customHeight="1">
      <c r="A4" s="23">
        <v>3</v>
      </c>
      <c r="B4" s="18" t="s">
        <v>57</v>
      </c>
      <c r="C4" s="10" t="s">
        <v>124</v>
      </c>
      <c r="D4" s="18" t="s">
        <v>49</v>
      </c>
      <c r="E4" s="24" t="s">
        <v>120</v>
      </c>
      <c r="F4" s="120">
        <f>'別紙３'!Q9</f>
        <v>189</v>
      </c>
      <c r="G4" s="120">
        <f>'別紙２'!O6</f>
        <v>311296</v>
      </c>
      <c r="H4" s="24" t="s">
        <v>35</v>
      </c>
      <c r="I4" s="10" t="s">
        <v>22</v>
      </c>
      <c r="J4" s="24" t="s">
        <v>73</v>
      </c>
      <c r="K4" s="24" t="s">
        <v>73</v>
      </c>
      <c r="L4" s="24" t="s">
        <v>74</v>
      </c>
      <c r="M4" s="25" t="s">
        <v>24</v>
      </c>
      <c r="N4" s="24" t="s">
        <v>4</v>
      </c>
      <c r="O4" s="24" t="s">
        <v>4</v>
      </c>
      <c r="P4" s="24" t="s">
        <v>4</v>
      </c>
      <c r="Q4" s="10" t="s">
        <v>91</v>
      </c>
    </row>
    <row r="5" spans="1:17" ht="34.5" customHeight="1">
      <c r="A5" s="26">
        <v>4</v>
      </c>
      <c r="B5" s="4" t="s">
        <v>48</v>
      </c>
      <c r="C5" s="4" t="s">
        <v>64</v>
      </c>
      <c r="D5" s="21" t="s">
        <v>49</v>
      </c>
      <c r="E5" s="16" t="s">
        <v>120</v>
      </c>
      <c r="F5" s="106">
        <f>'別紙３'!Q12</f>
        <v>70</v>
      </c>
      <c r="G5" s="106">
        <f>'別紙２'!O7</f>
        <v>124791</v>
      </c>
      <c r="H5" s="27" t="s">
        <v>35</v>
      </c>
      <c r="I5" s="4" t="s">
        <v>22</v>
      </c>
      <c r="J5" s="27" t="s">
        <v>73</v>
      </c>
      <c r="K5" s="27" t="s">
        <v>73</v>
      </c>
      <c r="L5" s="27" t="s">
        <v>74</v>
      </c>
      <c r="M5" s="28" t="s">
        <v>24</v>
      </c>
      <c r="N5" s="27" t="s">
        <v>4</v>
      </c>
      <c r="O5" s="27" t="s">
        <v>4</v>
      </c>
      <c r="P5" s="27" t="s">
        <v>4</v>
      </c>
      <c r="Q5" s="4" t="s">
        <v>91</v>
      </c>
    </row>
    <row r="6" spans="1:17" ht="34.5" customHeight="1">
      <c r="A6" s="23">
        <v>5</v>
      </c>
      <c r="B6" s="10" t="s">
        <v>53</v>
      </c>
      <c r="C6" s="10" t="s">
        <v>65</v>
      </c>
      <c r="D6" s="18" t="s">
        <v>49</v>
      </c>
      <c r="E6" s="24" t="s">
        <v>120</v>
      </c>
      <c r="F6" s="120">
        <f>'別紙３'!Q15</f>
        <v>32</v>
      </c>
      <c r="G6" s="120">
        <f>'別紙２'!O8</f>
        <v>82590</v>
      </c>
      <c r="H6" s="24" t="s">
        <v>35</v>
      </c>
      <c r="I6" s="10" t="s">
        <v>22</v>
      </c>
      <c r="J6" s="24" t="s">
        <v>73</v>
      </c>
      <c r="K6" s="24" t="s">
        <v>73</v>
      </c>
      <c r="L6" s="24" t="s">
        <v>74</v>
      </c>
      <c r="M6" s="25" t="s">
        <v>24</v>
      </c>
      <c r="N6" s="24" t="s">
        <v>4</v>
      </c>
      <c r="O6" s="24" t="s">
        <v>4</v>
      </c>
      <c r="P6" s="24" t="s">
        <v>4</v>
      </c>
      <c r="Q6" s="10" t="s">
        <v>91</v>
      </c>
    </row>
    <row r="7" spans="1:17" ht="34.5" customHeight="1">
      <c r="A7" s="26">
        <v>6</v>
      </c>
      <c r="B7" s="4" t="s">
        <v>54</v>
      </c>
      <c r="C7" s="4" t="s">
        <v>66</v>
      </c>
      <c r="D7" s="21" t="s">
        <v>49</v>
      </c>
      <c r="E7" s="16" t="s">
        <v>120</v>
      </c>
      <c r="F7" s="106">
        <f>'別紙３'!Q18</f>
        <v>45</v>
      </c>
      <c r="G7" s="106">
        <f>'別紙２'!O9</f>
        <v>99031</v>
      </c>
      <c r="H7" s="27" t="s">
        <v>35</v>
      </c>
      <c r="I7" s="4" t="s">
        <v>22</v>
      </c>
      <c r="J7" s="27" t="s">
        <v>73</v>
      </c>
      <c r="K7" s="27" t="s">
        <v>73</v>
      </c>
      <c r="L7" s="27" t="s">
        <v>74</v>
      </c>
      <c r="M7" s="28" t="s">
        <v>24</v>
      </c>
      <c r="N7" s="27" t="s">
        <v>4</v>
      </c>
      <c r="O7" s="27" t="s">
        <v>4</v>
      </c>
      <c r="P7" s="27" t="s">
        <v>4</v>
      </c>
      <c r="Q7" s="4" t="s">
        <v>91</v>
      </c>
    </row>
    <row r="8" spans="1:17" ht="34.5" customHeight="1">
      <c r="A8" s="23">
        <v>7</v>
      </c>
      <c r="B8" s="10" t="s">
        <v>50</v>
      </c>
      <c r="C8" s="10" t="s">
        <v>67</v>
      </c>
      <c r="D8" s="18" t="s">
        <v>49</v>
      </c>
      <c r="E8" s="24" t="s">
        <v>120</v>
      </c>
      <c r="F8" s="120">
        <f>'別紙３'!Q21</f>
        <v>80</v>
      </c>
      <c r="G8" s="120">
        <f>'別紙２'!O10</f>
        <v>151411</v>
      </c>
      <c r="H8" s="24" t="s">
        <v>35</v>
      </c>
      <c r="I8" s="10" t="s">
        <v>22</v>
      </c>
      <c r="J8" s="24" t="s">
        <v>73</v>
      </c>
      <c r="K8" s="24" t="s">
        <v>73</v>
      </c>
      <c r="L8" s="24" t="s">
        <v>74</v>
      </c>
      <c r="M8" s="25" t="s">
        <v>24</v>
      </c>
      <c r="N8" s="24" t="s">
        <v>4</v>
      </c>
      <c r="O8" s="24" t="s">
        <v>4</v>
      </c>
      <c r="P8" s="24" t="s">
        <v>4</v>
      </c>
      <c r="Q8" s="10" t="s">
        <v>91</v>
      </c>
    </row>
    <row r="9" spans="1:17" ht="34.5" customHeight="1">
      <c r="A9" s="26">
        <v>8</v>
      </c>
      <c r="B9" s="4" t="s">
        <v>51</v>
      </c>
      <c r="C9" s="4" t="s">
        <v>68</v>
      </c>
      <c r="D9" s="21" t="s">
        <v>49</v>
      </c>
      <c r="E9" s="16" t="s">
        <v>120</v>
      </c>
      <c r="F9" s="106">
        <f>'別紙３'!Q24</f>
        <v>45</v>
      </c>
      <c r="G9" s="106">
        <f>'別紙２'!O11</f>
        <v>116388</v>
      </c>
      <c r="H9" s="27" t="s">
        <v>35</v>
      </c>
      <c r="I9" s="4" t="s">
        <v>22</v>
      </c>
      <c r="J9" s="27" t="s">
        <v>73</v>
      </c>
      <c r="K9" s="27" t="s">
        <v>73</v>
      </c>
      <c r="L9" s="27" t="s">
        <v>74</v>
      </c>
      <c r="M9" s="28" t="s">
        <v>24</v>
      </c>
      <c r="N9" s="27" t="s">
        <v>4</v>
      </c>
      <c r="O9" s="27" t="s">
        <v>4</v>
      </c>
      <c r="P9" s="27" t="s">
        <v>4</v>
      </c>
      <c r="Q9" s="4" t="s">
        <v>91</v>
      </c>
    </row>
    <row r="10" spans="1:17" ht="34.5" customHeight="1">
      <c r="A10" s="23">
        <v>9</v>
      </c>
      <c r="B10" s="10" t="s">
        <v>59</v>
      </c>
      <c r="C10" s="10" t="s">
        <v>69</v>
      </c>
      <c r="D10" s="18" t="s">
        <v>49</v>
      </c>
      <c r="E10" s="24" t="s">
        <v>120</v>
      </c>
      <c r="F10" s="120">
        <f>'別紙３'!Q27</f>
        <v>60</v>
      </c>
      <c r="G10" s="120">
        <f>'別紙２'!O12</f>
        <v>11865</v>
      </c>
      <c r="H10" s="24" t="s">
        <v>35</v>
      </c>
      <c r="I10" s="10" t="s">
        <v>22</v>
      </c>
      <c r="J10" s="24" t="s">
        <v>73</v>
      </c>
      <c r="K10" s="24" t="s">
        <v>73</v>
      </c>
      <c r="L10" s="24" t="s">
        <v>74</v>
      </c>
      <c r="M10" s="25" t="s">
        <v>24</v>
      </c>
      <c r="N10" s="24" t="s">
        <v>4</v>
      </c>
      <c r="O10" s="24" t="s">
        <v>4</v>
      </c>
      <c r="P10" s="24" t="s">
        <v>4</v>
      </c>
      <c r="Q10" s="10" t="s">
        <v>91</v>
      </c>
    </row>
    <row r="11" spans="1:17" ht="34.5" customHeight="1">
      <c r="A11" s="26">
        <v>10</v>
      </c>
      <c r="B11" s="4" t="s">
        <v>60</v>
      </c>
      <c r="C11" s="4" t="s">
        <v>70</v>
      </c>
      <c r="D11" s="21" t="s">
        <v>49</v>
      </c>
      <c r="E11" s="16" t="s">
        <v>120</v>
      </c>
      <c r="F11" s="106">
        <f>'別紙３'!Q30</f>
        <v>48</v>
      </c>
      <c r="G11" s="106">
        <f>'別紙２'!O13</f>
        <v>29648</v>
      </c>
      <c r="H11" s="27" t="s">
        <v>35</v>
      </c>
      <c r="I11" s="4" t="s">
        <v>22</v>
      </c>
      <c r="J11" s="27" t="s">
        <v>73</v>
      </c>
      <c r="K11" s="27" t="s">
        <v>73</v>
      </c>
      <c r="L11" s="27" t="s">
        <v>74</v>
      </c>
      <c r="M11" s="28" t="s">
        <v>24</v>
      </c>
      <c r="N11" s="27" t="s">
        <v>4</v>
      </c>
      <c r="O11" s="27" t="s">
        <v>4</v>
      </c>
      <c r="P11" s="27" t="s">
        <v>4</v>
      </c>
      <c r="Q11" s="4" t="s">
        <v>91</v>
      </c>
    </row>
    <row r="12" spans="1:17" ht="34.5" customHeight="1">
      <c r="A12" s="23">
        <v>11</v>
      </c>
      <c r="B12" s="10" t="s">
        <v>61</v>
      </c>
      <c r="C12" s="10" t="s">
        <v>75</v>
      </c>
      <c r="D12" s="18" t="s">
        <v>49</v>
      </c>
      <c r="E12" s="24" t="s">
        <v>120</v>
      </c>
      <c r="F12" s="120">
        <f>'別紙３'!Q33</f>
        <v>224</v>
      </c>
      <c r="G12" s="120">
        <f>'別紙２'!O14</f>
        <v>127010</v>
      </c>
      <c r="H12" s="24" t="s">
        <v>35</v>
      </c>
      <c r="I12" s="10" t="s">
        <v>22</v>
      </c>
      <c r="J12" s="24" t="s">
        <v>73</v>
      </c>
      <c r="K12" s="24" t="s">
        <v>73</v>
      </c>
      <c r="L12" s="24" t="s">
        <v>74</v>
      </c>
      <c r="M12" s="25" t="s">
        <v>24</v>
      </c>
      <c r="N12" s="24" t="s">
        <v>4</v>
      </c>
      <c r="O12" s="24" t="s">
        <v>4</v>
      </c>
      <c r="P12" s="24" t="s">
        <v>4</v>
      </c>
      <c r="Q12" s="10" t="s">
        <v>91</v>
      </c>
    </row>
    <row r="13" spans="1:17" ht="34.5" customHeight="1">
      <c r="A13" s="26">
        <v>12</v>
      </c>
      <c r="B13" s="4" t="s">
        <v>55</v>
      </c>
      <c r="C13" s="4" t="s">
        <v>72</v>
      </c>
      <c r="D13" s="21" t="s">
        <v>49</v>
      </c>
      <c r="E13" s="16" t="s">
        <v>120</v>
      </c>
      <c r="F13" s="106">
        <f>'別紙３'!Q36</f>
        <v>86</v>
      </c>
      <c r="G13" s="106">
        <f>'別紙２'!O15</f>
        <v>59852</v>
      </c>
      <c r="H13" s="27" t="s">
        <v>35</v>
      </c>
      <c r="I13" s="4" t="s">
        <v>22</v>
      </c>
      <c r="J13" s="27" t="s">
        <v>73</v>
      </c>
      <c r="K13" s="27" t="s">
        <v>73</v>
      </c>
      <c r="L13" s="27" t="s">
        <v>74</v>
      </c>
      <c r="M13" s="28" t="s">
        <v>24</v>
      </c>
      <c r="N13" s="27" t="s">
        <v>4</v>
      </c>
      <c r="O13" s="27" t="s">
        <v>4</v>
      </c>
      <c r="P13" s="27" t="s">
        <v>4</v>
      </c>
      <c r="Q13" s="4" t="s">
        <v>91</v>
      </c>
    </row>
    <row r="14" spans="1:17" s="8" customFormat="1" ht="34.5" customHeight="1">
      <c r="A14" s="23">
        <v>13</v>
      </c>
      <c r="B14" s="10" t="s">
        <v>92</v>
      </c>
      <c r="C14" s="10" t="s">
        <v>95</v>
      </c>
      <c r="D14" s="18" t="s">
        <v>49</v>
      </c>
      <c r="E14" s="24" t="s">
        <v>121</v>
      </c>
      <c r="F14" s="120">
        <f>'別紙３'!Q39</f>
        <v>34</v>
      </c>
      <c r="G14" s="120">
        <f>'別紙２'!O16</f>
        <v>75138</v>
      </c>
      <c r="H14" s="24" t="s">
        <v>35</v>
      </c>
      <c r="I14" s="10" t="s">
        <v>22</v>
      </c>
      <c r="J14" s="24" t="s">
        <v>73</v>
      </c>
      <c r="K14" s="24" t="s">
        <v>73</v>
      </c>
      <c r="L14" s="24" t="s">
        <v>74</v>
      </c>
      <c r="M14" s="25" t="s">
        <v>24</v>
      </c>
      <c r="N14" s="24" t="s">
        <v>4</v>
      </c>
      <c r="O14" s="24" t="s">
        <v>4</v>
      </c>
      <c r="P14" s="24" t="s">
        <v>4</v>
      </c>
      <c r="Q14" s="10" t="s">
        <v>91</v>
      </c>
    </row>
    <row r="15" spans="1:17" ht="34.5" customHeight="1">
      <c r="A15" s="26">
        <v>14</v>
      </c>
      <c r="B15" s="4" t="s">
        <v>98</v>
      </c>
      <c r="C15" s="4" t="s">
        <v>71</v>
      </c>
      <c r="D15" s="21" t="s">
        <v>97</v>
      </c>
      <c r="E15" s="16" t="s">
        <v>120</v>
      </c>
      <c r="F15" s="106">
        <f>'別紙３'!Q42</f>
        <v>46</v>
      </c>
      <c r="G15" s="106">
        <f>'別紙２'!O17</f>
        <v>112901</v>
      </c>
      <c r="H15" s="27" t="s">
        <v>35</v>
      </c>
      <c r="I15" s="4" t="s">
        <v>22</v>
      </c>
      <c r="J15" s="27" t="s">
        <v>73</v>
      </c>
      <c r="K15" s="27" t="s">
        <v>73</v>
      </c>
      <c r="L15" s="27" t="s">
        <v>74</v>
      </c>
      <c r="M15" s="28" t="s">
        <v>24</v>
      </c>
      <c r="N15" s="27" t="s">
        <v>4</v>
      </c>
      <c r="O15" s="27" t="s">
        <v>4</v>
      </c>
      <c r="P15" s="27" t="s">
        <v>4</v>
      </c>
      <c r="Q15" s="14" t="s">
        <v>102</v>
      </c>
    </row>
    <row r="16" spans="1:17" s="8" customFormat="1" ht="34.5" customHeight="1">
      <c r="A16" s="23">
        <v>15</v>
      </c>
      <c r="B16" s="10" t="s">
        <v>99</v>
      </c>
      <c r="C16" s="10" t="s">
        <v>100</v>
      </c>
      <c r="D16" s="18" t="s">
        <v>97</v>
      </c>
      <c r="E16" s="24" t="s">
        <v>122</v>
      </c>
      <c r="F16" s="120">
        <f>'別紙３'!Q45</f>
        <v>71</v>
      </c>
      <c r="G16" s="120">
        <f>'別紙２'!O18</f>
        <v>149284</v>
      </c>
      <c r="H16" s="24" t="s">
        <v>104</v>
      </c>
      <c r="I16" s="10" t="s">
        <v>103</v>
      </c>
      <c r="J16" s="24" t="s">
        <v>105</v>
      </c>
      <c r="K16" s="24" t="s">
        <v>105</v>
      </c>
      <c r="L16" s="24" t="s">
        <v>74</v>
      </c>
      <c r="M16" s="25" t="s">
        <v>106</v>
      </c>
      <c r="N16" s="24" t="s">
        <v>107</v>
      </c>
      <c r="O16" s="24" t="s">
        <v>108</v>
      </c>
      <c r="P16" s="24" t="s">
        <v>107</v>
      </c>
      <c r="Q16" s="10" t="s">
        <v>123</v>
      </c>
    </row>
    <row r="17" spans="1:17" s="8" customFormat="1" ht="34.5" customHeight="1">
      <c r="A17" s="26">
        <v>16</v>
      </c>
      <c r="B17" s="125" t="s">
        <v>126</v>
      </c>
      <c r="C17" s="14" t="s">
        <v>101</v>
      </c>
      <c r="D17" s="30" t="s">
        <v>97</v>
      </c>
      <c r="E17" s="16" t="s">
        <v>120</v>
      </c>
      <c r="F17" s="106">
        <f>'別紙３'!Q48</f>
        <v>47</v>
      </c>
      <c r="G17" s="106">
        <f>'別紙２'!O19</f>
        <v>96920</v>
      </c>
      <c r="H17" s="16" t="s">
        <v>104</v>
      </c>
      <c r="I17" s="14" t="s">
        <v>103</v>
      </c>
      <c r="J17" s="16" t="s">
        <v>105</v>
      </c>
      <c r="K17" s="16" t="s">
        <v>105</v>
      </c>
      <c r="L17" s="16" t="s">
        <v>74</v>
      </c>
      <c r="M17" s="31" t="s">
        <v>106</v>
      </c>
      <c r="N17" s="16" t="s">
        <v>107</v>
      </c>
      <c r="O17" s="16" t="s">
        <v>107</v>
      </c>
      <c r="P17" s="16" t="s">
        <v>107</v>
      </c>
      <c r="Q17" s="14" t="s">
        <v>123</v>
      </c>
    </row>
    <row r="18" spans="1:17" ht="34.5" customHeight="1">
      <c r="A18" s="23">
        <v>17</v>
      </c>
      <c r="B18" s="10" t="s">
        <v>76</v>
      </c>
      <c r="C18" s="10" t="s">
        <v>77</v>
      </c>
      <c r="D18" s="10" t="s">
        <v>78</v>
      </c>
      <c r="E18" s="24" t="s">
        <v>120</v>
      </c>
      <c r="F18" s="120">
        <v>287</v>
      </c>
      <c r="G18" s="120">
        <f>'別紙２'!O20</f>
        <v>547639</v>
      </c>
      <c r="H18" s="24" t="s">
        <v>83</v>
      </c>
      <c r="I18" s="10" t="s">
        <v>79</v>
      </c>
      <c r="J18" s="24" t="s">
        <v>73</v>
      </c>
      <c r="K18" s="24" t="s">
        <v>73</v>
      </c>
      <c r="L18" s="24" t="s">
        <v>74</v>
      </c>
      <c r="M18" s="25" t="s">
        <v>24</v>
      </c>
      <c r="N18" s="24" t="s">
        <v>4</v>
      </c>
      <c r="O18" s="24" t="s">
        <v>4</v>
      </c>
      <c r="P18" s="24" t="s">
        <v>4</v>
      </c>
      <c r="Q18" s="10" t="s">
        <v>93</v>
      </c>
    </row>
    <row r="19" spans="1:17" ht="34.5" customHeight="1">
      <c r="A19" s="26">
        <v>18</v>
      </c>
      <c r="B19" s="4" t="s">
        <v>80</v>
      </c>
      <c r="C19" s="4" t="s">
        <v>81</v>
      </c>
      <c r="D19" s="21" t="s">
        <v>82</v>
      </c>
      <c r="E19" s="16" t="s">
        <v>120</v>
      </c>
      <c r="F19" s="106">
        <v>80</v>
      </c>
      <c r="G19" s="106">
        <f>'別紙２'!O21</f>
        <v>151484</v>
      </c>
      <c r="H19" s="27" t="s">
        <v>83</v>
      </c>
      <c r="I19" s="14" t="s">
        <v>79</v>
      </c>
      <c r="J19" s="16" t="s">
        <v>73</v>
      </c>
      <c r="K19" s="16" t="s">
        <v>73</v>
      </c>
      <c r="L19" s="16" t="s">
        <v>74</v>
      </c>
      <c r="M19" s="31" t="s">
        <v>24</v>
      </c>
      <c r="N19" s="27" t="s">
        <v>4</v>
      </c>
      <c r="O19" s="27" t="s">
        <v>4</v>
      </c>
      <c r="P19" s="27" t="s">
        <v>4</v>
      </c>
      <c r="Q19" s="4" t="s">
        <v>93</v>
      </c>
    </row>
    <row r="20" spans="4:7" ht="23.25" customHeight="1">
      <c r="D20" s="139" t="s">
        <v>88</v>
      </c>
      <c r="E20" s="140"/>
      <c r="F20" s="106">
        <f>SUM(F2:F19)</f>
        <v>1680</v>
      </c>
      <c r="G20" s="121">
        <f>SUM(G2:G19)</f>
        <v>2842475</v>
      </c>
    </row>
  </sheetData>
  <sheetProtection/>
  <mergeCells count="1">
    <mergeCell ref="D20:E20"/>
  </mergeCells>
  <printOptions/>
  <pageMargins left="0.1968503937007874" right="0.1968503937007874" top="0.7874015748031497" bottom="0.1968503937007874" header="0.31496062992125984" footer="0.31496062992125984"/>
  <pageSetup fitToWidth="0" fitToHeight="1" horizontalDpi="600" verticalDpi="600" orientation="landscape" paperSize="9" scale="75" r:id="rId1"/>
  <headerFooter alignWithMargins="0">
    <oddHeader>&amp;L&amp;14西宮市運動施設・西宮市公園施設及び西宮市教育文化センター他　設備概要一覧表&amp;R&amp;12別紙１　　</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view="pageBreakPreview" zoomScale="90" zoomScaleNormal="80" zoomScaleSheetLayoutView="90" zoomScalePageLayoutView="0" workbookViewId="0" topLeftCell="A1">
      <pane xSplit="2" ySplit="3" topLeftCell="M14" activePane="bottomRight" state="frozen"/>
      <selection pane="topLeft" activeCell="F3" sqref="F3"/>
      <selection pane="topRight" activeCell="F3" sqref="F3"/>
      <selection pane="bottomLeft" activeCell="F3" sqref="F3"/>
      <selection pane="bottomRight" activeCell="A1" sqref="A1:IV16384"/>
    </sheetView>
  </sheetViews>
  <sheetFormatPr defaultColWidth="9.00390625" defaultRowHeight="13.5"/>
  <cols>
    <col min="1" max="1" width="3.75390625" style="29" bestFit="1" customWidth="1"/>
    <col min="2" max="2" width="37.75390625" style="29" customWidth="1"/>
    <col min="3" max="11" width="8.50390625" style="38" bestFit="1" customWidth="1"/>
    <col min="12" max="12" width="9.375" style="38" bestFit="1" customWidth="1"/>
    <col min="13" max="14" width="8.50390625" style="38" bestFit="1" customWidth="1"/>
    <col min="15" max="15" width="9.875" style="29" customWidth="1"/>
    <col min="16" max="16" width="10.50390625" style="29" bestFit="1" customWidth="1"/>
    <col min="17" max="17" width="10.125" style="29" bestFit="1" customWidth="1"/>
    <col min="18" max="18" width="13.125" style="29" bestFit="1" customWidth="1"/>
    <col min="19" max="16384" width="9.00390625" style="29" customWidth="1"/>
  </cols>
  <sheetData>
    <row r="1" spans="1:17" ht="34.5" customHeight="1">
      <c r="A1" s="33"/>
      <c r="B1" s="33"/>
      <c r="C1" s="147" t="s">
        <v>96</v>
      </c>
      <c r="D1" s="147"/>
      <c r="E1" s="147"/>
      <c r="F1" s="147"/>
      <c r="G1" s="147"/>
      <c r="H1" s="147"/>
      <c r="I1" s="147"/>
      <c r="J1" s="147"/>
      <c r="K1" s="147"/>
      <c r="L1" s="147"/>
      <c r="M1" s="147"/>
      <c r="N1" s="147"/>
      <c r="O1" s="147"/>
      <c r="P1" s="147"/>
      <c r="Q1" s="34" t="s">
        <v>20</v>
      </c>
    </row>
    <row r="2" spans="1:18" ht="34.5" customHeight="1">
      <c r="A2" s="144" t="s">
        <v>17</v>
      </c>
      <c r="B2" s="144" t="s">
        <v>34</v>
      </c>
      <c r="C2" s="141" t="s">
        <v>111</v>
      </c>
      <c r="D2" s="142"/>
      <c r="E2" s="142"/>
      <c r="F2" s="142"/>
      <c r="G2" s="142"/>
      <c r="H2" s="142"/>
      <c r="I2" s="142"/>
      <c r="J2" s="143"/>
      <c r="K2" s="141" t="s">
        <v>118</v>
      </c>
      <c r="L2" s="142"/>
      <c r="M2" s="142"/>
      <c r="N2" s="143"/>
      <c r="O2" s="144" t="s">
        <v>6</v>
      </c>
      <c r="P2" s="28" t="s">
        <v>18</v>
      </c>
      <c r="Q2" s="148" t="s">
        <v>19</v>
      </c>
      <c r="R2" s="144" t="s">
        <v>85</v>
      </c>
    </row>
    <row r="3" spans="1:18" ht="34.5" customHeight="1">
      <c r="A3" s="144"/>
      <c r="B3" s="144"/>
      <c r="C3" s="35" t="s">
        <v>37</v>
      </c>
      <c r="D3" s="35" t="s">
        <v>110</v>
      </c>
      <c r="E3" s="35" t="s">
        <v>8</v>
      </c>
      <c r="F3" s="35" t="s">
        <v>9</v>
      </c>
      <c r="G3" s="35" t="s">
        <v>10</v>
      </c>
      <c r="H3" s="35" t="s">
        <v>112</v>
      </c>
      <c r="I3" s="35" t="s">
        <v>113</v>
      </c>
      <c r="J3" s="35" t="s">
        <v>114</v>
      </c>
      <c r="K3" s="35" t="s">
        <v>115</v>
      </c>
      <c r="L3" s="35" t="s">
        <v>11</v>
      </c>
      <c r="M3" s="35" t="s">
        <v>12</v>
      </c>
      <c r="N3" s="35" t="s">
        <v>36</v>
      </c>
      <c r="O3" s="144"/>
      <c r="P3" s="28" t="s">
        <v>25</v>
      </c>
      <c r="Q3" s="148"/>
      <c r="R3" s="144"/>
    </row>
    <row r="4" spans="1:18" ht="34.5" customHeight="1">
      <c r="A4" s="23">
        <v>1</v>
      </c>
      <c r="B4" s="9" t="s">
        <v>52</v>
      </c>
      <c r="C4" s="108">
        <v>26232</v>
      </c>
      <c r="D4" s="108">
        <v>39632</v>
      </c>
      <c r="E4" s="108">
        <v>63398</v>
      </c>
      <c r="F4" s="108">
        <v>62646</v>
      </c>
      <c r="G4" s="108">
        <v>51413</v>
      </c>
      <c r="H4" s="108">
        <v>35737</v>
      </c>
      <c r="I4" s="108">
        <v>30011</v>
      </c>
      <c r="J4" s="108">
        <v>39886</v>
      </c>
      <c r="K4" s="108">
        <v>42191</v>
      </c>
      <c r="L4" s="108">
        <v>38155</v>
      </c>
      <c r="M4" s="108">
        <v>34637</v>
      </c>
      <c r="N4" s="108">
        <v>29183</v>
      </c>
      <c r="O4" s="108">
        <f>SUM(C4:N4)</f>
        <v>493121</v>
      </c>
      <c r="P4" s="108">
        <f aca="true" t="shared" si="0" ref="P4:P21">SUM(E4:G4)</f>
        <v>177457</v>
      </c>
      <c r="Q4" s="109">
        <f>O4-P4</f>
        <v>315664</v>
      </c>
      <c r="R4" s="10" t="s">
        <v>91</v>
      </c>
    </row>
    <row r="5" spans="1:18" ht="34.5" customHeight="1">
      <c r="A5" s="26">
        <v>2</v>
      </c>
      <c r="B5" s="4" t="s">
        <v>58</v>
      </c>
      <c r="C5" s="110">
        <v>7819</v>
      </c>
      <c r="D5" s="110">
        <v>9552</v>
      </c>
      <c r="E5" s="110">
        <v>11065</v>
      </c>
      <c r="F5" s="110">
        <v>11315</v>
      </c>
      <c r="G5" s="110">
        <v>10179</v>
      </c>
      <c r="H5" s="110">
        <v>9715</v>
      </c>
      <c r="I5" s="110">
        <v>8870</v>
      </c>
      <c r="J5" s="110">
        <v>8192</v>
      </c>
      <c r="K5" s="110">
        <v>6569</v>
      </c>
      <c r="L5" s="110">
        <v>6340</v>
      </c>
      <c r="M5" s="110">
        <v>6308</v>
      </c>
      <c r="N5" s="110">
        <v>6182</v>
      </c>
      <c r="O5" s="111">
        <f>SUM(C5:N5)</f>
        <v>102106</v>
      </c>
      <c r="P5" s="111">
        <f t="shared" si="0"/>
        <v>32559</v>
      </c>
      <c r="Q5" s="112">
        <f>O5-P5</f>
        <v>69547</v>
      </c>
      <c r="R5" s="4" t="s">
        <v>91</v>
      </c>
    </row>
    <row r="6" spans="1:18" ht="34.5" customHeight="1">
      <c r="A6" s="23">
        <v>3</v>
      </c>
      <c r="B6" s="18" t="s">
        <v>57</v>
      </c>
      <c r="C6" s="113">
        <v>24458</v>
      </c>
      <c r="D6" s="113">
        <v>29070</v>
      </c>
      <c r="E6" s="113">
        <v>36136</v>
      </c>
      <c r="F6" s="113">
        <v>33605</v>
      </c>
      <c r="G6" s="113">
        <v>31433</v>
      </c>
      <c r="H6" s="113">
        <v>31803</v>
      </c>
      <c r="I6" s="113">
        <v>26557</v>
      </c>
      <c r="J6" s="113">
        <v>23640</v>
      </c>
      <c r="K6" s="113">
        <v>21359</v>
      </c>
      <c r="L6" s="113">
        <v>19818</v>
      </c>
      <c r="M6" s="113">
        <v>16666</v>
      </c>
      <c r="N6" s="113">
        <v>16751</v>
      </c>
      <c r="O6" s="108">
        <f aca="true" t="shared" si="1" ref="O6:O16">SUM(C6:N6)</f>
        <v>311296</v>
      </c>
      <c r="P6" s="108">
        <f t="shared" si="0"/>
        <v>101174</v>
      </c>
      <c r="Q6" s="109">
        <f>O6-P6</f>
        <v>210122</v>
      </c>
      <c r="R6" s="10" t="s">
        <v>91</v>
      </c>
    </row>
    <row r="7" spans="1:18" ht="34.5" customHeight="1">
      <c r="A7" s="26">
        <v>4</v>
      </c>
      <c r="B7" s="4" t="s">
        <v>48</v>
      </c>
      <c r="C7" s="110">
        <v>6979</v>
      </c>
      <c r="D7" s="110">
        <v>11359</v>
      </c>
      <c r="E7" s="110">
        <v>16476</v>
      </c>
      <c r="F7" s="110">
        <v>16892</v>
      </c>
      <c r="G7" s="110">
        <v>14319</v>
      </c>
      <c r="H7" s="110">
        <v>10216</v>
      </c>
      <c r="I7" s="110">
        <v>7847</v>
      </c>
      <c r="J7" s="110">
        <v>9026</v>
      </c>
      <c r="K7" s="110">
        <v>11203</v>
      </c>
      <c r="L7" s="110">
        <v>9274</v>
      </c>
      <c r="M7" s="110">
        <v>6025</v>
      </c>
      <c r="N7" s="110">
        <v>5175</v>
      </c>
      <c r="O7" s="111">
        <f t="shared" si="1"/>
        <v>124791</v>
      </c>
      <c r="P7" s="111">
        <f t="shared" si="0"/>
        <v>47687</v>
      </c>
      <c r="Q7" s="112">
        <f>O7-P7</f>
        <v>77104</v>
      </c>
      <c r="R7" s="4" t="s">
        <v>91</v>
      </c>
    </row>
    <row r="8" spans="1:18" ht="34.5" customHeight="1">
      <c r="A8" s="23">
        <v>5</v>
      </c>
      <c r="B8" s="10" t="s">
        <v>53</v>
      </c>
      <c r="C8" s="113">
        <v>4716</v>
      </c>
      <c r="D8" s="113">
        <v>6727</v>
      </c>
      <c r="E8" s="113">
        <v>9309</v>
      </c>
      <c r="F8" s="113">
        <v>9633</v>
      </c>
      <c r="G8" s="113">
        <v>8482</v>
      </c>
      <c r="H8" s="113">
        <v>6652</v>
      </c>
      <c r="I8" s="113">
        <v>5340</v>
      </c>
      <c r="J8" s="113">
        <v>6255</v>
      </c>
      <c r="K8" s="113">
        <v>7300</v>
      </c>
      <c r="L8" s="113">
        <v>7084</v>
      </c>
      <c r="M8" s="113">
        <v>6050</v>
      </c>
      <c r="N8" s="113">
        <v>5042</v>
      </c>
      <c r="O8" s="108">
        <f t="shared" si="1"/>
        <v>82590</v>
      </c>
      <c r="P8" s="108">
        <f t="shared" si="0"/>
        <v>27424</v>
      </c>
      <c r="Q8" s="109">
        <f aca="true" t="shared" si="2" ref="Q8:Q16">O8-P8</f>
        <v>55166</v>
      </c>
      <c r="R8" s="10" t="s">
        <v>91</v>
      </c>
    </row>
    <row r="9" spans="1:18" ht="34.5" customHeight="1">
      <c r="A9" s="26">
        <v>6</v>
      </c>
      <c r="B9" s="4" t="s">
        <v>54</v>
      </c>
      <c r="C9" s="110">
        <v>5067</v>
      </c>
      <c r="D9" s="110">
        <v>8442</v>
      </c>
      <c r="E9" s="110">
        <v>12524</v>
      </c>
      <c r="F9" s="110">
        <v>12215</v>
      </c>
      <c r="G9" s="110">
        <v>9912</v>
      </c>
      <c r="H9" s="110">
        <v>6570</v>
      </c>
      <c r="I9" s="110">
        <v>5724</v>
      </c>
      <c r="J9" s="110">
        <v>8372</v>
      </c>
      <c r="K9" s="110">
        <v>9742</v>
      </c>
      <c r="L9" s="110">
        <v>9010</v>
      </c>
      <c r="M9" s="110">
        <v>6141</v>
      </c>
      <c r="N9" s="110">
        <v>5312</v>
      </c>
      <c r="O9" s="111">
        <f t="shared" si="1"/>
        <v>99031</v>
      </c>
      <c r="P9" s="111">
        <f t="shared" si="0"/>
        <v>34651</v>
      </c>
      <c r="Q9" s="112">
        <f t="shared" si="2"/>
        <v>64380</v>
      </c>
      <c r="R9" s="4" t="s">
        <v>91</v>
      </c>
    </row>
    <row r="10" spans="1:18" ht="34.5" customHeight="1">
      <c r="A10" s="23">
        <v>7</v>
      </c>
      <c r="B10" s="10" t="s">
        <v>50</v>
      </c>
      <c r="C10" s="113">
        <v>7235</v>
      </c>
      <c r="D10" s="113">
        <v>9731</v>
      </c>
      <c r="E10" s="113">
        <v>29716</v>
      </c>
      <c r="F10" s="113">
        <v>30216</v>
      </c>
      <c r="G10" s="113">
        <v>10554</v>
      </c>
      <c r="H10" s="113">
        <v>8706</v>
      </c>
      <c r="I10" s="113">
        <v>8141</v>
      </c>
      <c r="J10" s="113">
        <v>9395</v>
      </c>
      <c r="K10" s="113">
        <v>10658</v>
      </c>
      <c r="L10" s="113">
        <v>10316</v>
      </c>
      <c r="M10" s="113">
        <v>9087</v>
      </c>
      <c r="N10" s="113">
        <v>7656</v>
      </c>
      <c r="O10" s="108">
        <f t="shared" si="1"/>
        <v>151411</v>
      </c>
      <c r="P10" s="108">
        <f t="shared" si="0"/>
        <v>70486</v>
      </c>
      <c r="Q10" s="109">
        <f t="shared" si="2"/>
        <v>80925</v>
      </c>
      <c r="R10" s="10" t="s">
        <v>91</v>
      </c>
    </row>
    <row r="11" spans="1:18" ht="34.5" customHeight="1">
      <c r="A11" s="26">
        <v>8</v>
      </c>
      <c r="B11" s="4" t="s">
        <v>51</v>
      </c>
      <c r="C11" s="114">
        <v>7715</v>
      </c>
      <c r="D11" s="114">
        <v>9062</v>
      </c>
      <c r="E11" s="114">
        <v>10665</v>
      </c>
      <c r="F11" s="114">
        <v>9932</v>
      </c>
      <c r="G11" s="114">
        <v>9997</v>
      </c>
      <c r="H11" s="114">
        <v>10040</v>
      </c>
      <c r="I11" s="114">
        <v>10062</v>
      </c>
      <c r="J11" s="114">
        <v>9733</v>
      </c>
      <c r="K11" s="114">
        <v>10427</v>
      </c>
      <c r="L11" s="114">
        <v>10282</v>
      </c>
      <c r="M11" s="114">
        <v>10101</v>
      </c>
      <c r="N11" s="114">
        <v>8372</v>
      </c>
      <c r="O11" s="111">
        <f>SUM(C11:N11)</f>
        <v>116388</v>
      </c>
      <c r="P11" s="111">
        <f t="shared" si="0"/>
        <v>30594</v>
      </c>
      <c r="Q11" s="112">
        <f t="shared" si="2"/>
        <v>85794</v>
      </c>
      <c r="R11" s="4" t="s">
        <v>91</v>
      </c>
    </row>
    <row r="12" spans="1:18" ht="34.5" customHeight="1">
      <c r="A12" s="23">
        <v>9</v>
      </c>
      <c r="B12" s="10" t="s">
        <v>59</v>
      </c>
      <c r="C12" s="108">
        <v>967</v>
      </c>
      <c r="D12" s="108">
        <v>1099</v>
      </c>
      <c r="E12" s="108">
        <v>980</v>
      </c>
      <c r="F12" s="108">
        <v>727</v>
      </c>
      <c r="G12" s="108">
        <v>1481</v>
      </c>
      <c r="H12" s="108">
        <v>1593</v>
      </c>
      <c r="I12" s="108">
        <v>1287</v>
      </c>
      <c r="J12" s="108">
        <v>402</v>
      </c>
      <c r="K12" s="108">
        <v>406</v>
      </c>
      <c r="L12" s="108">
        <v>355</v>
      </c>
      <c r="M12" s="108">
        <v>896</v>
      </c>
      <c r="N12" s="108">
        <v>1672</v>
      </c>
      <c r="O12" s="108">
        <f t="shared" si="1"/>
        <v>11865</v>
      </c>
      <c r="P12" s="108">
        <f t="shared" si="0"/>
        <v>3188</v>
      </c>
      <c r="Q12" s="109">
        <f t="shared" si="2"/>
        <v>8677</v>
      </c>
      <c r="R12" s="10" t="s">
        <v>91</v>
      </c>
    </row>
    <row r="13" spans="1:18" ht="34.5" customHeight="1">
      <c r="A13" s="26">
        <v>10</v>
      </c>
      <c r="B13" s="4" t="s">
        <v>60</v>
      </c>
      <c r="C13" s="114">
        <v>2399</v>
      </c>
      <c r="D13" s="114">
        <v>2177</v>
      </c>
      <c r="E13" s="114">
        <v>2614</v>
      </c>
      <c r="F13" s="114">
        <v>2812</v>
      </c>
      <c r="G13" s="114">
        <v>2701</v>
      </c>
      <c r="H13" s="114">
        <v>2548</v>
      </c>
      <c r="I13" s="114">
        <v>2389</v>
      </c>
      <c r="J13" s="114">
        <v>2529</v>
      </c>
      <c r="K13" s="114">
        <v>2672</v>
      </c>
      <c r="L13" s="114">
        <v>2427</v>
      </c>
      <c r="M13" s="114">
        <v>2370</v>
      </c>
      <c r="N13" s="114">
        <v>2010</v>
      </c>
      <c r="O13" s="111">
        <f t="shared" si="1"/>
        <v>29648</v>
      </c>
      <c r="P13" s="111">
        <f t="shared" si="0"/>
        <v>8127</v>
      </c>
      <c r="Q13" s="112">
        <f t="shared" si="2"/>
        <v>21521</v>
      </c>
      <c r="R13" s="4" t="s">
        <v>91</v>
      </c>
    </row>
    <row r="14" spans="1:18" ht="34.5" customHeight="1">
      <c r="A14" s="23">
        <v>11</v>
      </c>
      <c r="B14" s="10" t="s">
        <v>61</v>
      </c>
      <c r="C14" s="108">
        <v>9311</v>
      </c>
      <c r="D14" s="108">
        <v>7818</v>
      </c>
      <c r="E14" s="108">
        <v>10427</v>
      </c>
      <c r="F14" s="108">
        <v>10452</v>
      </c>
      <c r="G14" s="108">
        <v>13438</v>
      </c>
      <c r="H14" s="108">
        <v>17902</v>
      </c>
      <c r="I14" s="108">
        <v>9174</v>
      </c>
      <c r="J14" s="108">
        <v>9152</v>
      </c>
      <c r="K14" s="108">
        <v>10280</v>
      </c>
      <c r="L14" s="108">
        <v>9575</v>
      </c>
      <c r="M14" s="108">
        <v>9342</v>
      </c>
      <c r="N14" s="108">
        <v>10139</v>
      </c>
      <c r="O14" s="108">
        <f t="shared" si="1"/>
        <v>127010</v>
      </c>
      <c r="P14" s="108">
        <f t="shared" si="0"/>
        <v>34317</v>
      </c>
      <c r="Q14" s="109">
        <f t="shared" si="2"/>
        <v>92693</v>
      </c>
      <c r="R14" s="10" t="s">
        <v>91</v>
      </c>
    </row>
    <row r="15" spans="1:18" ht="34.5" customHeight="1">
      <c r="A15" s="26">
        <v>12</v>
      </c>
      <c r="B15" s="4" t="s">
        <v>55</v>
      </c>
      <c r="C15" s="114">
        <v>3147</v>
      </c>
      <c r="D15" s="114">
        <v>3886</v>
      </c>
      <c r="E15" s="114">
        <v>4863</v>
      </c>
      <c r="F15" s="114">
        <v>5016</v>
      </c>
      <c r="G15" s="114">
        <v>5255</v>
      </c>
      <c r="H15" s="114">
        <v>6164</v>
      </c>
      <c r="I15" s="114">
        <v>6899</v>
      </c>
      <c r="J15" s="114">
        <v>5774</v>
      </c>
      <c r="K15" s="114">
        <v>4439</v>
      </c>
      <c r="L15" s="114">
        <v>4930</v>
      </c>
      <c r="M15" s="114">
        <v>5072</v>
      </c>
      <c r="N15" s="114">
        <v>4407</v>
      </c>
      <c r="O15" s="111">
        <f t="shared" si="1"/>
        <v>59852</v>
      </c>
      <c r="P15" s="111">
        <f t="shared" si="0"/>
        <v>15134</v>
      </c>
      <c r="Q15" s="112">
        <f t="shared" si="2"/>
        <v>44718</v>
      </c>
      <c r="R15" s="4" t="s">
        <v>91</v>
      </c>
    </row>
    <row r="16" spans="1:18" ht="34.5" customHeight="1">
      <c r="A16" s="23">
        <v>13</v>
      </c>
      <c r="B16" s="19" t="s">
        <v>92</v>
      </c>
      <c r="C16" s="115">
        <v>5491</v>
      </c>
      <c r="D16" s="115">
        <v>5412</v>
      </c>
      <c r="E16" s="115">
        <v>6179</v>
      </c>
      <c r="F16" s="115">
        <v>6674</v>
      </c>
      <c r="G16" s="115">
        <v>7409</v>
      </c>
      <c r="H16" s="115">
        <v>6630</v>
      </c>
      <c r="I16" s="115">
        <v>6242</v>
      </c>
      <c r="J16" s="115">
        <v>5948</v>
      </c>
      <c r="K16" s="115">
        <v>7626</v>
      </c>
      <c r="L16" s="115">
        <v>6859</v>
      </c>
      <c r="M16" s="115">
        <v>5779</v>
      </c>
      <c r="N16" s="115">
        <v>4889</v>
      </c>
      <c r="O16" s="115">
        <f t="shared" si="1"/>
        <v>75138</v>
      </c>
      <c r="P16" s="108">
        <f t="shared" si="0"/>
        <v>20262</v>
      </c>
      <c r="Q16" s="116">
        <f t="shared" si="2"/>
        <v>54876</v>
      </c>
      <c r="R16" s="10" t="s">
        <v>91</v>
      </c>
    </row>
    <row r="17" spans="1:18" ht="34.5" customHeight="1">
      <c r="A17" s="26">
        <v>14</v>
      </c>
      <c r="B17" s="20" t="s">
        <v>98</v>
      </c>
      <c r="C17" s="117">
        <v>7158</v>
      </c>
      <c r="D17" s="117">
        <v>7015</v>
      </c>
      <c r="E17" s="117">
        <v>10434</v>
      </c>
      <c r="F17" s="117">
        <v>12216</v>
      </c>
      <c r="G17" s="117">
        <v>11114</v>
      </c>
      <c r="H17" s="117">
        <v>7839</v>
      </c>
      <c r="I17" s="117">
        <v>8539</v>
      </c>
      <c r="J17" s="117">
        <v>10585</v>
      </c>
      <c r="K17" s="117">
        <v>11196</v>
      </c>
      <c r="L17" s="117">
        <v>10552</v>
      </c>
      <c r="M17" s="117">
        <v>8834</v>
      </c>
      <c r="N17" s="117">
        <v>7419</v>
      </c>
      <c r="O17" s="117">
        <f>SUM(C17:N17)</f>
        <v>112901</v>
      </c>
      <c r="P17" s="111">
        <f t="shared" si="0"/>
        <v>33764</v>
      </c>
      <c r="Q17" s="118">
        <f>O17-P17</f>
        <v>79137</v>
      </c>
      <c r="R17" s="14" t="s">
        <v>102</v>
      </c>
    </row>
    <row r="18" spans="1:18" ht="34.5" customHeight="1">
      <c r="A18" s="23">
        <v>15</v>
      </c>
      <c r="B18" s="10" t="s">
        <v>99</v>
      </c>
      <c r="C18" s="136">
        <v>9109</v>
      </c>
      <c r="D18" s="136">
        <v>9512</v>
      </c>
      <c r="E18" s="136">
        <v>11473</v>
      </c>
      <c r="F18" s="136">
        <v>14049</v>
      </c>
      <c r="G18" s="136">
        <v>12800</v>
      </c>
      <c r="H18" s="136">
        <v>9464</v>
      </c>
      <c r="I18" s="136">
        <v>9464</v>
      </c>
      <c r="J18" s="136">
        <v>14594</v>
      </c>
      <c r="K18" s="136">
        <v>17207</v>
      </c>
      <c r="L18" s="136">
        <v>19225</v>
      </c>
      <c r="M18" s="136">
        <v>12375</v>
      </c>
      <c r="N18" s="136">
        <v>10012</v>
      </c>
      <c r="O18" s="136">
        <f>SUM(C18:N18)</f>
        <v>149284</v>
      </c>
      <c r="P18" s="137">
        <f t="shared" si="0"/>
        <v>38322</v>
      </c>
      <c r="Q18" s="138">
        <f>O18-P18</f>
        <v>110962</v>
      </c>
      <c r="R18" s="10" t="s">
        <v>123</v>
      </c>
    </row>
    <row r="19" spans="1:18" ht="34.5" customHeight="1">
      <c r="A19" s="26">
        <v>16</v>
      </c>
      <c r="B19" s="20" t="s">
        <v>125</v>
      </c>
      <c r="C19" s="122">
        <v>3158</v>
      </c>
      <c r="D19" s="122">
        <v>3546</v>
      </c>
      <c r="E19" s="122">
        <v>4614</v>
      </c>
      <c r="F19" s="122">
        <v>12488</v>
      </c>
      <c r="G19" s="122">
        <v>16294</v>
      </c>
      <c r="H19" s="122">
        <v>11737</v>
      </c>
      <c r="I19" s="122">
        <v>3892</v>
      </c>
      <c r="J19" s="122">
        <v>3484</v>
      </c>
      <c r="K19" s="122">
        <v>10609</v>
      </c>
      <c r="L19" s="122">
        <v>11928</v>
      </c>
      <c r="M19" s="122">
        <v>9676</v>
      </c>
      <c r="N19" s="122">
        <v>5494</v>
      </c>
      <c r="O19" s="122">
        <f>SUM(C19:N19)</f>
        <v>96920</v>
      </c>
      <c r="P19" s="123">
        <f t="shared" si="0"/>
        <v>33396</v>
      </c>
      <c r="Q19" s="124">
        <f>O19-P19</f>
        <v>63524</v>
      </c>
      <c r="R19" s="14" t="s">
        <v>123</v>
      </c>
    </row>
    <row r="20" spans="1:18" ht="34.5" customHeight="1">
      <c r="A20" s="23">
        <v>17</v>
      </c>
      <c r="B20" s="10" t="s">
        <v>76</v>
      </c>
      <c r="C20" s="108">
        <v>34748</v>
      </c>
      <c r="D20" s="108">
        <v>55530</v>
      </c>
      <c r="E20" s="108">
        <v>69685</v>
      </c>
      <c r="F20" s="108">
        <v>7288</v>
      </c>
      <c r="G20" s="108">
        <v>70350</v>
      </c>
      <c r="H20" s="108">
        <v>51847</v>
      </c>
      <c r="I20" s="108">
        <v>35254</v>
      </c>
      <c r="J20" s="108">
        <v>49809</v>
      </c>
      <c r="K20" s="108">
        <v>47636</v>
      </c>
      <c r="L20" s="108">
        <v>49051</v>
      </c>
      <c r="M20" s="108">
        <v>44699</v>
      </c>
      <c r="N20" s="108">
        <v>31742</v>
      </c>
      <c r="O20" s="108">
        <f>SUM(C20:N20)</f>
        <v>547639</v>
      </c>
      <c r="P20" s="108">
        <f t="shared" si="0"/>
        <v>147323</v>
      </c>
      <c r="Q20" s="109">
        <f>O20-P20</f>
        <v>400316</v>
      </c>
      <c r="R20" s="10" t="s">
        <v>94</v>
      </c>
    </row>
    <row r="21" spans="1:18" ht="34.5" customHeight="1" thickBot="1">
      <c r="A21" s="36">
        <v>18</v>
      </c>
      <c r="B21" s="20" t="s">
        <v>84</v>
      </c>
      <c r="C21" s="117">
        <v>9633</v>
      </c>
      <c r="D21" s="117">
        <v>11672</v>
      </c>
      <c r="E21" s="117">
        <v>15942</v>
      </c>
      <c r="F21" s="117">
        <v>18471</v>
      </c>
      <c r="G21" s="117">
        <v>15127</v>
      </c>
      <c r="H21" s="117">
        <v>10329</v>
      </c>
      <c r="I21" s="117">
        <v>9157</v>
      </c>
      <c r="J21" s="117">
        <v>12262</v>
      </c>
      <c r="K21" s="117">
        <v>15405</v>
      </c>
      <c r="L21" s="117">
        <v>14255</v>
      </c>
      <c r="M21" s="117">
        <v>10602</v>
      </c>
      <c r="N21" s="117">
        <v>8629</v>
      </c>
      <c r="O21" s="117">
        <f>SUM(C21:N21)</f>
        <v>151484</v>
      </c>
      <c r="P21" s="117">
        <f t="shared" si="0"/>
        <v>49540</v>
      </c>
      <c r="Q21" s="118">
        <f>O21-P21</f>
        <v>101944</v>
      </c>
      <c r="R21" s="15" t="s">
        <v>94</v>
      </c>
    </row>
    <row r="22" spans="1:18" ht="34.5" customHeight="1" thickBot="1">
      <c r="A22" s="145" t="s">
        <v>38</v>
      </c>
      <c r="B22" s="146"/>
      <c r="C22" s="119">
        <f>SUM(C4:C21)</f>
        <v>175342</v>
      </c>
      <c r="D22" s="119">
        <f aca="true" t="shared" si="3" ref="D22:N22">SUM(D4:D21)</f>
        <v>231242</v>
      </c>
      <c r="E22" s="119">
        <f t="shared" si="3"/>
        <v>326500</v>
      </c>
      <c r="F22" s="119">
        <f t="shared" si="3"/>
        <v>276647</v>
      </c>
      <c r="G22" s="119">
        <f t="shared" si="3"/>
        <v>302258</v>
      </c>
      <c r="H22" s="119">
        <f t="shared" si="3"/>
        <v>245492</v>
      </c>
      <c r="I22" s="119">
        <f t="shared" si="3"/>
        <v>194849</v>
      </c>
      <c r="J22" s="119">
        <f t="shared" si="3"/>
        <v>229038</v>
      </c>
      <c r="K22" s="119">
        <f t="shared" si="3"/>
        <v>246925</v>
      </c>
      <c r="L22" s="119">
        <f t="shared" si="3"/>
        <v>239436</v>
      </c>
      <c r="M22" s="119">
        <f t="shared" si="3"/>
        <v>204660</v>
      </c>
      <c r="N22" s="119">
        <f t="shared" si="3"/>
        <v>170086</v>
      </c>
      <c r="O22" s="119">
        <f>SUM(O4:O21)</f>
        <v>2842475</v>
      </c>
      <c r="P22" s="119">
        <f>SUM(P4:P21)</f>
        <v>905405</v>
      </c>
      <c r="Q22" s="119">
        <f>SUM(Q4:Q21)</f>
        <v>1937070</v>
      </c>
      <c r="R22" s="37"/>
    </row>
  </sheetData>
  <sheetProtection/>
  <mergeCells count="9">
    <mergeCell ref="K2:N2"/>
    <mergeCell ref="R2:R3"/>
    <mergeCell ref="A22:B22"/>
    <mergeCell ref="C1:P1"/>
    <mergeCell ref="Q2:Q3"/>
    <mergeCell ref="A2:A3"/>
    <mergeCell ref="B2:B3"/>
    <mergeCell ref="O2:O3"/>
    <mergeCell ref="C2:J2"/>
  </mergeCells>
  <printOptions horizontalCentered="1"/>
  <pageMargins left="0.3937007874015748" right="0.3937007874015748" top="0.7086614173228347" bottom="0.1968503937007874" header="0.31496062992125984" footer="0.1968503937007874"/>
  <pageSetup fitToHeight="1" fitToWidth="1" horizontalDpi="600" verticalDpi="600" orientation="landscape" paperSize="9" scale="65" r:id="rId1"/>
  <headerFooter alignWithMargins="0">
    <oddHeader>&amp;L&amp;14西宮市運動施設・西宮市公園施設及び西宮市教育文化センター他　電力使用計画表&amp;R&amp;12別紙２　　</oddHead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9"/>
  <sheetViews>
    <sheetView view="pageBreakPreview" zoomScale="95" zoomScaleSheetLayoutView="95" zoomScalePageLayoutView="0" workbookViewId="0" topLeftCell="A1">
      <pane xSplit="3" ySplit="2" topLeftCell="D32" activePane="bottomRight" state="frozen"/>
      <selection pane="topLeft" activeCell="F3" sqref="F3"/>
      <selection pane="topRight" activeCell="F3" sqref="F3"/>
      <selection pane="bottomLeft" activeCell="F3" sqref="F3"/>
      <selection pane="bottomRight" activeCell="B48" sqref="B48:B50"/>
    </sheetView>
  </sheetViews>
  <sheetFormatPr defaultColWidth="9.00390625" defaultRowHeight="13.5"/>
  <cols>
    <col min="1" max="1" width="3.75390625" style="8" bestFit="1" customWidth="1"/>
    <col min="2" max="2" width="39.50390625" style="8" customWidth="1"/>
    <col min="3" max="3" width="19.50390625" style="8" customWidth="1"/>
    <col min="4" max="15" width="8.625" style="47" customWidth="1"/>
    <col min="16" max="16" width="9.875" style="8" bestFit="1" customWidth="1"/>
    <col min="17" max="17" width="8.625" style="8" customWidth="1"/>
    <col min="18" max="18" width="18.50390625" style="8" customWidth="1"/>
    <col min="19" max="16384" width="9.00390625" style="8" customWidth="1"/>
  </cols>
  <sheetData>
    <row r="1" spans="1:18" ht="15.75" customHeight="1">
      <c r="A1" s="173" t="s">
        <v>16</v>
      </c>
      <c r="B1" s="173" t="s">
        <v>34</v>
      </c>
      <c r="C1" s="173"/>
      <c r="D1" s="174" t="s">
        <v>109</v>
      </c>
      <c r="E1" s="175"/>
      <c r="F1" s="7"/>
      <c r="G1" s="7"/>
      <c r="H1" s="7"/>
      <c r="I1" s="39"/>
      <c r="J1" s="39"/>
      <c r="K1" s="39"/>
      <c r="L1" s="40" t="s">
        <v>116</v>
      </c>
      <c r="M1" s="7"/>
      <c r="N1" s="39"/>
      <c r="O1" s="39"/>
      <c r="P1" s="17" t="s">
        <v>6</v>
      </c>
      <c r="Q1" s="41" t="s">
        <v>7</v>
      </c>
      <c r="R1" s="176" t="s">
        <v>85</v>
      </c>
    </row>
    <row r="2" spans="1:18" ht="15.75" customHeight="1">
      <c r="A2" s="161"/>
      <c r="B2" s="161"/>
      <c r="C2" s="161"/>
      <c r="D2" s="42" t="s">
        <v>26</v>
      </c>
      <c r="E2" s="43" t="s">
        <v>27</v>
      </c>
      <c r="F2" s="43" t="s">
        <v>28</v>
      </c>
      <c r="G2" s="43" t="s">
        <v>29</v>
      </c>
      <c r="H2" s="43" t="s">
        <v>30</v>
      </c>
      <c r="I2" s="43" t="s">
        <v>45</v>
      </c>
      <c r="J2" s="43" t="s">
        <v>46</v>
      </c>
      <c r="K2" s="43" t="s">
        <v>47</v>
      </c>
      <c r="L2" s="43" t="s">
        <v>31</v>
      </c>
      <c r="M2" s="43" t="s">
        <v>32</v>
      </c>
      <c r="N2" s="43" t="s">
        <v>33</v>
      </c>
      <c r="O2" s="44" t="s">
        <v>117</v>
      </c>
      <c r="P2" s="45" t="s">
        <v>89</v>
      </c>
      <c r="Q2" s="45" t="s">
        <v>90</v>
      </c>
      <c r="R2" s="177"/>
    </row>
    <row r="3" spans="1:18" ht="15" customHeight="1">
      <c r="A3" s="149">
        <v>1</v>
      </c>
      <c r="B3" s="152" t="str">
        <f>'別紙２'!B4</f>
        <v>西宮市立中央体育館</v>
      </c>
      <c r="C3" s="11" t="s">
        <v>13</v>
      </c>
      <c r="D3" s="50">
        <v>30232</v>
      </c>
      <c r="E3" s="50">
        <v>41412</v>
      </c>
      <c r="F3" s="50">
        <v>58855</v>
      </c>
      <c r="G3" s="50">
        <v>56930</v>
      </c>
      <c r="H3" s="50">
        <v>48930</v>
      </c>
      <c r="I3" s="50">
        <v>33898</v>
      </c>
      <c r="J3" s="50">
        <v>28223</v>
      </c>
      <c r="K3" s="50">
        <v>41402</v>
      </c>
      <c r="L3" s="50">
        <v>44018</v>
      </c>
      <c r="M3" s="50">
        <v>40451</v>
      </c>
      <c r="N3" s="51">
        <v>33172</v>
      </c>
      <c r="O3" s="52">
        <v>29463</v>
      </c>
      <c r="P3" s="53">
        <f>SUM(D3:O3)</f>
        <v>486986</v>
      </c>
      <c r="Q3" s="155">
        <f>MAX(D5:O5)</f>
        <v>203</v>
      </c>
      <c r="R3" s="158" t="s">
        <v>91</v>
      </c>
    </row>
    <row r="4" spans="1:18" ht="15" customHeight="1">
      <c r="A4" s="150"/>
      <c r="B4" s="153"/>
      <c r="C4" s="12" t="s">
        <v>14</v>
      </c>
      <c r="D4" s="54"/>
      <c r="E4" s="54"/>
      <c r="F4" s="55">
        <v>58855</v>
      </c>
      <c r="G4" s="55">
        <v>56930</v>
      </c>
      <c r="H4" s="55">
        <v>48930</v>
      </c>
      <c r="I4" s="54"/>
      <c r="J4" s="54"/>
      <c r="K4" s="54"/>
      <c r="L4" s="54"/>
      <c r="M4" s="54"/>
      <c r="N4" s="56"/>
      <c r="O4" s="57"/>
      <c r="P4" s="58">
        <f>SUM(D4:O4)</f>
        <v>164715</v>
      </c>
      <c r="Q4" s="156"/>
      <c r="R4" s="159"/>
    </row>
    <row r="5" spans="1:18" ht="15" customHeight="1">
      <c r="A5" s="151"/>
      <c r="B5" s="154"/>
      <c r="C5" s="13" t="s">
        <v>15</v>
      </c>
      <c r="D5" s="59">
        <v>203</v>
      </c>
      <c r="E5" s="59">
        <v>203</v>
      </c>
      <c r="F5" s="59">
        <v>203</v>
      </c>
      <c r="G5" s="59">
        <v>203</v>
      </c>
      <c r="H5" s="59">
        <v>203</v>
      </c>
      <c r="I5" s="59">
        <v>203</v>
      </c>
      <c r="J5" s="59">
        <v>203</v>
      </c>
      <c r="K5" s="59">
        <v>203</v>
      </c>
      <c r="L5" s="59">
        <v>203</v>
      </c>
      <c r="M5" s="59">
        <v>195</v>
      </c>
      <c r="N5" s="60">
        <v>195</v>
      </c>
      <c r="O5" s="61">
        <v>195</v>
      </c>
      <c r="P5" s="62"/>
      <c r="Q5" s="157"/>
      <c r="R5" s="160"/>
    </row>
    <row r="6" spans="1:18" ht="15" customHeight="1">
      <c r="A6" s="161">
        <v>2</v>
      </c>
      <c r="B6" s="178" t="str">
        <f>'別紙２'!B5</f>
        <v>西宮市立中央体育館分館</v>
      </c>
      <c r="C6" s="5" t="s">
        <v>13</v>
      </c>
      <c r="D6" s="63">
        <v>9775</v>
      </c>
      <c r="E6" s="63">
        <v>10144</v>
      </c>
      <c r="F6" s="64">
        <v>11311</v>
      </c>
      <c r="G6" s="64">
        <v>11927</v>
      </c>
      <c r="H6" s="64">
        <v>11128</v>
      </c>
      <c r="I6" s="64">
        <v>9765</v>
      </c>
      <c r="J6" s="64">
        <v>8991</v>
      </c>
      <c r="K6" s="63">
        <v>7839</v>
      </c>
      <c r="L6" s="63">
        <v>4217</v>
      </c>
      <c r="M6" s="63">
        <v>4022</v>
      </c>
      <c r="N6" s="65">
        <v>3562</v>
      </c>
      <c r="O6" s="66">
        <v>3137</v>
      </c>
      <c r="P6" s="67">
        <f aca="true" t="shared" si="0" ref="P6:P22">SUM(D6:O6)</f>
        <v>95818</v>
      </c>
      <c r="Q6" s="167">
        <f>MAX(D8:O8)</f>
        <v>33</v>
      </c>
      <c r="R6" s="170" t="s">
        <v>91</v>
      </c>
    </row>
    <row r="7" spans="1:18" ht="15" customHeight="1">
      <c r="A7" s="162"/>
      <c r="B7" s="179"/>
      <c r="C7" s="2" t="s">
        <v>14</v>
      </c>
      <c r="D7" s="68"/>
      <c r="E7" s="68"/>
      <c r="F7" s="64">
        <v>11311</v>
      </c>
      <c r="G7" s="64">
        <v>11927</v>
      </c>
      <c r="H7" s="64">
        <v>11128</v>
      </c>
      <c r="I7" s="69"/>
      <c r="J7" s="68"/>
      <c r="K7" s="68"/>
      <c r="L7" s="68"/>
      <c r="M7" s="68"/>
      <c r="N7" s="70"/>
      <c r="O7" s="71"/>
      <c r="P7" s="72">
        <f t="shared" si="0"/>
        <v>34366</v>
      </c>
      <c r="Q7" s="168"/>
      <c r="R7" s="171"/>
    </row>
    <row r="8" spans="1:18" ht="15" customHeight="1">
      <c r="A8" s="163"/>
      <c r="B8" s="180"/>
      <c r="C8" s="3" t="s">
        <v>15</v>
      </c>
      <c r="D8" s="73">
        <v>30</v>
      </c>
      <c r="E8" s="73">
        <v>30</v>
      </c>
      <c r="F8" s="73">
        <v>32</v>
      </c>
      <c r="G8" s="73">
        <v>33</v>
      </c>
      <c r="H8" s="73">
        <v>33</v>
      </c>
      <c r="I8" s="73">
        <v>33</v>
      </c>
      <c r="J8" s="73">
        <v>33</v>
      </c>
      <c r="K8" s="73">
        <v>33</v>
      </c>
      <c r="L8" s="73">
        <v>33</v>
      </c>
      <c r="M8" s="73">
        <v>33</v>
      </c>
      <c r="N8" s="74">
        <v>33</v>
      </c>
      <c r="O8" s="75">
        <v>33</v>
      </c>
      <c r="P8" s="76"/>
      <c r="Q8" s="169"/>
      <c r="R8" s="172"/>
    </row>
    <row r="9" spans="1:18" ht="15" customHeight="1">
      <c r="A9" s="149">
        <v>3</v>
      </c>
      <c r="B9" s="152" t="str">
        <f>'別紙２'!B6</f>
        <v>西宮市立浜甲子園体育館・テニスコート</v>
      </c>
      <c r="C9" s="11" t="s">
        <v>13</v>
      </c>
      <c r="D9" s="50">
        <v>22058</v>
      </c>
      <c r="E9" s="50">
        <v>25019</v>
      </c>
      <c r="F9" s="55">
        <v>28654</v>
      </c>
      <c r="G9" s="55">
        <v>30775</v>
      </c>
      <c r="H9" s="55">
        <v>25621</v>
      </c>
      <c r="I9" s="50">
        <v>25337</v>
      </c>
      <c r="J9" s="50">
        <v>18904</v>
      </c>
      <c r="K9" s="50">
        <v>15692</v>
      </c>
      <c r="L9" s="50">
        <v>17535</v>
      </c>
      <c r="M9" s="50">
        <v>16214</v>
      </c>
      <c r="N9" s="51">
        <v>13762</v>
      </c>
      <c r="O9" s="52">
        <v>13403</v>
      </c>
      <c r="P9" s="77">
        <f t="shared" si="0"/>
        <v>252974</v>
      </c>
      <c r="Q9" s="155">
        <f>MAX(D11:O11)</f>
        <v>189</v>
      </c>
      <c r="R9" s="158" t="s">
        <v>91</v>
      </c>
    </row>
    <row r="10" spans="1:18" ht="15" customHeight="1">
      <c r="A10" s="150"/>
      <c r="B10" s="153"/>
      <c r="C10" s="12" t="s">
        <v>14</v>
      </c>
      <c r="D10" s="54"/>
      <c r="E10" s="54"/>
      <c r="F10" s="55">
        <v>28654</v>
      </c>
      <c r="G10" s="55">
        <v>30775</v>
      </c>
      <c r="H10" s="55">
        <v>25621</v>
      </c>
      <c r="I10" s="54"/>
      <c r="J10" s="54"/>
      <c r="K10" s="54"/>
      <c r="L10" s="54"/>
      <c r="M10" s="54"/>
      <c r="N10" s="56"/>
      <c r="O10" s="57"/>
      <c r="P10" s="78">
        <f t="shared" si="0"/>
        <v>85050</v>
      </c>
      <c r="Q10" s="156"/>
      <c r="R10" s="159"/>
    </row>
    <row r="11" spans="1:18" ht="15" customHeight="1">
      <c r="A11" s="151"/>
      <c r="B11" s="154"/>
      <c r="C11" s="13" t="s">
        <v>15</v>
      </c>
      <c r="D11" s="59">
        <v>189</v>
      </c>
      <c r="E11" s="59">
        <v>189</v>
      </c>
      <c r="F11" s="59">
        <v>189</v>
      </c>
      <c r="G11" s="59">
        <v>174</v>
      </c>
      <c r="H11" s="79">
        <v>162</v>
      </c>
      <c r="I11" s="59">
        <v>162</v>
      </c>
      <c r="J11" s="59">
        <v>158</v>
      </c>
      <c r="K11" s="59">
        <v>147</v>
      </c>
      <c r="L11" s="59">
        <v>147</v>
      </c>
      <c r="M11" s="59">
        <v>147</v>
      </c>
      <c r="N11" s="60">
        <v>147</v>
      </c>
      <c r="O11" s="61">
        <v>147</v>
      </c>
      <c r="P11" s="80"/>
      <c r="Q11" s="157"/>
      <c r="R11" s="160"/>
    </row>
    <row r="12" spans="1:18" ht="15" customHeight="1">
      <c r="A12" s="161">
        <v>4</v>
      </c>
      <c r="B12" s="178" t="str">
        <f>'別紙２'!B7</f>
        <v>西宮市立今津体育館</v>
      </c>
      <c r="C12" s="5" t="s">
        <v>13</v>
      </c>
      <c r="D12" s="63">
        <v>6690</v>
      </c>
      <c r="E12" s="63">
        <v>10214</v>
      </c>
      <c r="F12" s="64">
        <v>14639</v>
      </c>
      <c r="G12" s="64">
        <v>14871</v>
      </c>
      <c r="H12" s="63">
        <v>12649</v>
      </c>
      <c r="I12" s="63">
        <v>6669</v>
      </c>
      <c r="J12" s="63">
        <v>5252</v>
      </c>
      <c r="K12" s="63">
        <v>7076</v>
      </c>
      <c r="L12" s="63">
        <v>8208</v>
      </c>
      <c r="M12" s="63">
        <v>7753</v>
      </c>
      <c r="N12" s="65">
        <v>5426</v>
      </c>
      <c r="O12" s="66">
        <v>4998</v>
      </c>
      <c r="P12" s="67">
        <f t="shared" si="0"/>
        <v>104445</v>
      </c>
      <c r="Q12" s="167">
        <f>MAX(D14:O14)</f>
        <v>70</v>
      </c>
      <c r="R12" s="181" t="s">
        <v>91</v>
      </c>
    </row>
    <row r="13" spans="1:18" ht="15" customHeight="1">
      <c r="A13" s="162"/>
      <c r="B13" s="179"/>
      <c r="C13" s="2" t="s">
        <v>14</v>
      </c>
      <c r="D13" s="68"/>
      <c r="E13" s="68"/>
      <c r="F13" s="64">
        <v>14639</v>
      </c>
      <c r="G13" s="64">
        <v>14871</v>
      </c>
      <c r="H13" s="64">
        <v>12649</v>
      </c>
      <c r="I13" s="68"/>
      <c r="J13" s="68"/>
      <c r="K13" s="68"/>
      <c r="L13" s="68"/>
      <c r="M13" s="68"/>
      <c r="N13" s="70"/>
      <c r="O13" s="71"/>
      <c r="P13" s="72">
        <f t="shared" si="0"/>
        <v>42159</v>
      </c>
      <c r="Q13" s="168"/>
      <c r="R13" s="182"/>
    </row>
    <row r="14" spans="1:18" ht="15" customHeight="1">
      <c r="A14" s="163"/>
      <c r="B14" s="180"/>
      <c r="C14" s="3" t="s">
        <v>15</v>
      </c>
      <c r="D14" s="73">
        <v>70</v>
      </c>
      <c r="E14" s="73">
        <v>70</v>
      </c>
      <c r="F14" s="73">
        <v>70</v>
      </c>
      <c r="G14" s="73">
        <v>64</v>
      </c>
      <c r="H14" s="73">
        <v>64</v>
      </c>
      <c r="I14" s="73">
        <v>64</v>
      </c>
      <c r="J14" s="73">
        <v>64</v>
      </c>
      <c r="K14" s="73">
        <v>64</v>
      </c>
      <c r="L14" s="73">
        <v>61</v>
      </c>
      <c r="M14" s="73">
        <v>57</v>
      </c>
      <c r="N14" s="74">
        <v>57</v>
      </c>
      <c r="O14" s="75">
        <v>57</v>
      </c>
      <c r="P14" s="76"/>
      <c r="Q14" s="169"/>
      <c r="R14" s="183"/>
    </row>
    <row r="15" spans="1:18" ht="15" customHeight="1">
      <c r="A15" s="149">
        <v>5</v>
      </c>
      <c r="B15" s="152" t="str">
        <f>'別紙２'!B8</f>
        <v>西宮市立鳴尾体育館</v>
      </c>
      <c r="C15" s="11" t="s">
        <v>13</v>
      </c>
      <c r="D15" s="50">
        <v>5411</v>
      </c>
      <c r="E15" s="50">
        <v>6971</v>
      </c>
      <c r="F15" s="50">
        <v>9637</v>
      </c>
      <c r="G15" s="50">
        <v>9961</v>
      </c>
      <c r="H15" s="50">
        <v>8880</v>
      </c>
      <c r="I15" s="50">
        <v>6019</v>
      </c>
      <c r="J15" s="50">
        <v>5323</v>
      </c>
      <c r="K15" s="50">
        <v>6950</v>
      </c>
      <c r="L15" s="50">
        <v>7886</v>
      </c>
      <c r="M15" s="50">
        <v>7385</v>
      </c>
      <c r="N15" s="51">
        <v>6063</v>
      </c>
      <c r="O15" s="52">
        <v>5073</v>
      </c>
      <c r="P15" s="77">
        <f t="shared" si="0"/>
        <v>85559</v>
      </c>
      <c r="Q15" s="155">
        <f>MAX(D17:O17)</f>
        <v>32</v>
      </c>
      <c r="R15" s="158" t="s">
        <v>91</v>
      </c>
    </row>
    <row r="16" spans="1:18" ht="15" customHeight="1">
      <c r="A16" s="150"/>
      <c r="B16" s="153"/>
      <c r="C16" s="12" t="s">
        <v>14</v>
      </c>
      <c r="D16" s="54"/>
      <c r="E16" s="54"/>
      <c r="F16" s="55">
        <v>9637</v>
      </c>
      <c r="G16" s="55">
        <v>9961</v>
      </c>
      <c r="H16" s="55">
        <v>8880</v>
      </c>
      <c r="I16" s="54"/>
      <c r="J16" s="54"/>
      <c r="K16" s="54"/>
      <c r="L16" s="54"/>
      <c r="M16" s="54"/>
      <c r="N16" s="56"/>
      <c r="O16" s="57"/>
      <c r="P16" s="78">
        <f t="shared" si="0"/>
        <v>28478</v>
      </c>
      <c r="Q16" s="156"/>
      <c r="R16" s="159"/>
    </row>
    <row r="17" spans="1:18" ht="15" customHeight="1">
      <c r="A17" s="151"/>
      <c r="B17" s="154"/>
      <c r="C17" s="13" t="s">
        <v>15</v>
      </c>
      <c r="D17" s="59">
        <v>32</v>
      </c>
      <c r="E17" s="59">
        <v>32</v>
      </c>
      <c r="F17" s="59">
        <v>32</v>
      </c>
      <c r="G17" s="59">
        <v>31</v>
      </c>
      <c r="H17" s="59">
        <v>31</v>
      </c>
      <c r="I17" s="59">
        <v>31</v>
      </c>
      <c r="J17" s="59">
        <v>31</v>
      </c>
      <c r="K17" s="59">
        <v>31</v>
      </c>
      <c r="L17" s="59">
        <v>31</v>
      </c>
      <c r="M17" s="59">
        <v>31</v>
      </c>
      <c r="N17" s="60">
        <v>31</v>
      </c>
      <c r="O17" s="61">
        <v>31</v>
      </c>
      <c r="P17" s="80"/>
      <c r="Q17" s="157"/>
      <c r="R17" s="160"/>
    </row>
    <row r="18" spans="1:18" ht="15" customHeight="1">
      <c r="A18" s="161">
        <v>6</v>
      </c>
      <c r="B18" s="178" t="str">
        <f>'別紙２'!B9</f>
        <v>西宮市立甲武体育館</v>
      </c>
      <c r="C18" s="5" t="s">
        <v>13</v>
      </c>
      <c r="D18" s="63">
        <v>6209</v>
      </c>
      <c r="E18" s="63">
        <v>8713</v>
      </c>
      <c r="F18" s="63">
        <v>12426</v>
      </c>
      <c r="G18" s="63">
        <v>12129</v>
      </c>
      <c r="H18" s="63">
        <v>10118</v>
      </c>
      <c r="I18" s="63">
        <v>6110</v>
      </c>
      <c r="J18" s="63">
        <v>5453</v>
      </c>
      <c r="K18" s="63">
        <v>7636</v>
      </c>
      <c r="L18" s="63">
        <v>8876</v>
      </c>
      <c r="M18" s="63">
        <v>8072</v>
      </c>
      <c r="N18" s="65">
        <v>4624</v>
      </c>
      <c r="O18" s="66">
        <v>5325</v>
      </c>
      <c r="P18" s="67">
        <f t="shared" si="0"/>
        <v>95691</v>
      </c>
      <c r="Q18" s="167">
        <f>MAX(D20:O20)</f>
        <v>45</v>
      </c>
      <c r="R18" s="181" t="s">
        <v>91</v>
      </c>
    </row>
    <row r="19" spans="1:18" ht="15" customHeight="1">
      <c r="A19" s="162"/>
      <c r="B19" s="179"/>
      <c r="C19" s="2" t="s">
        <v>14</v>
      </c>
      <c r="D19" s="68"/>
      <c r="E19" s="68"/>
      <c r="F19" s="64">
        <v>12426</v>
      </c>
      <c r="G19" s="64">
        <v>12129</v>
      </c>
      <c r="H19" s="64">
        <v>10118</v>
      </c>
      <c r="I19" s="68"/>
      <c r="J19" s="68"/>
      <c r="K19" s="68"/>
      <c r="L19" s="68"/>
      <c r="M19" s="68"/>
      <c r="N19" s="70"/>
      <c r="O19" s="71"/>
      <c r="P19" s="81">
        <f t="shared" si="0"/>
        <v>34673</v>
      </c>
      <c r="Q19" s="168"/>
      <c r="R19" s="182"/>
    </row>
    <row r="20" spans="1:20" ht="15" customHeight="1">
      <c r="A20" s="163"/>
      <c r="B20" s="180"/>
      <c r="C20" s="3" t="s">
        <v>15</v>
      </c>
      <c r="D20" s="73">
        <v>45</v>
      </c>
      <c r="E20" s="73">
        <v>45</v>
      </c>
      <c r="F20" s="73">
        <v>45</v>
      </c>
      <c r="G20" s="73">
        <v>43</v>
      </c>
      <c r="H20" s="73">
        <v>43</v>
      </c>
      <c r="I20" s="73">
        <v>43</v>
      </c>
      <c r="J20" s="73">
        <v>43</v>
      </c>
      <c r="K20" s="73">
        <v>41</v>
      </c>
      <c r="L20" s="73">
        <v>40</v>
      </c>
      <c r="M20" s="73">
        <v>40</v>
      </c>
      <c r="N20" s="74">
        <v>40</v>
      </c>
      <c r="O20" s="75">
        <v>40</v>
      </c>
      <c r="P20" s="76"/>
      <c r="Q20" s="169"/>
      <c r="R20" s="183"/>
      <c r="T20" s="46"/>
    </row>
    <row r="21" spans="1:18" ht="15" customHeight="1">
      <c r="A21" s="149">
        <v>7</v>
      </c>
      <c r="B21" s="152" t="str">
        <f>'別紙２'!B10</f>
        <v>西宮市立北夙川体育館</v>
      </c>
      <c r="C21" s="11" t="s">
        <v>13</v>
      </c>
      <c r="D21" s="50">
        <v>8252</v>
      </c>
      <c r="E21" s="50">
        <v>10392</v>
      </c>
      <c r="F21" s="50">
        <v>30223</v>
      </c>
      <c r="G21" s="50">
        <v>30922</v>
      </c>
      <c r="H21" s="50">
        <v>11254</v>
      </c>
      <c r="I21" s="50">
        <v>8551</v>
      </c>
      <c r="J21" s="50">
        <v>8193</v>
      </c>
      <c r="K21" s="50">
        <v>9204</v>
      </c>
      <c r="L21" s="50">
        <v>10072</v>
      </c>
      <c r="M21" s="50">
        <v>9828</v>
      </c>
      <c r="N21" s="51">
        <v>8633</v>
      </c>
      <c r="O21" s="52">
        <v>7493</v>
      </c>
      <c r="P21" s="77">
        <f t="shared" si="0"/>
        <v>153017</v>
      </c>
      <c r="Q21" s="155">
        <f>MAX(D23:O23)</f>
        <v>80</v>
      </c>
      <c r="R21" s="158" t="s">
        <v>91</v>
      </c>
    </row>
    <row r="22" spans="1:18" ht="15" customHeight="1">
      <c r="A22" s="150"/>
      <c r="B22" s="153"/>
      <c r="C22" s="12" t="s">
        <v>14</v>
      </c>
      <c r="D22" s="54"/>
      <c r="E22" s="54"/>
      <c r="F22" s="55">
        <v>30223</v>
      </c>
      <c r="G22" s="55">
        <v>30922</v>
      </c>
      <c r="H22" s="55">
        <v>11254</v>
      </c>
      <c r="I22" s="54"/>
      <c r="J22" s="54"/>
      <c r="K22" s="54"/>
      <c r="L22" s="54"/>
      <c r="M22" s="54"/>
      <c r="N22" s="56"/>
      <c r="O22" s="57"/>
      <c r="P22" s="78">
        <f t="shared" si="0"/>
        <v>72399</v>
      </c>
      <c r="Q22" s="156"/>
      <c r="R22" s="159"/>
    </row>
    <row r="23" spans="1:18" ht="15" customHeight="1">
      <c r="A23" s="151"/>
      <c r="B23" s="154"/>
      <c r="C23" s="13" t="s">
        <v>15</v>
      </c>
      <c r="D23" s="59">
        <v>80</v>
      </c>
      <c r="E23" s="59">
        <v>80</v>
      </c>
      <c r="F23" s="59">
        <v>80</v>
      </c>
      <c r="G23" s="59">
        <v>78</v>
      </c>
      <c r="H23" s="59">
        <v>78</v>
      </c>
      <c r="I23" s="59">
        <v>78</v>
      </c>
      <c r="J23" s="59">
        <v>78</v>
      </c>
      <c r="K23" s="59">
        <v>78</v>
      </c>
      <c r="L23" s="59">
        <v>78</v>
      </c>
      <c r="M23" s="59">
        <v>78</v>
      </c>
      <c r="N23" s="60">
        <v>78</v>
      </c>
      <c r="O23" s="61">
        <v>78</v>
      </c>
      <c r="P23" s="80"/>
      <c r="Q23" s="157"/>
      <c r="R23" s="160"/>
    </row>
    <row r="24" spans="1:18" ht="15" customHeight="1">
      <c r="A24" s="161">
        <v>8</v>
      </c>
      <c r="B24" s="178" t="str">
        <f>'別紙２'!B11</f>
        <v>西宮市立塩瀬体育館</v>
      </c>
      <c r="C24" s="5" t="s">
        <v>13</v>
      </c>
      <c r="D24" s="63">
        <v>9466</v>
      </c>
      <c r="E24" s="63">
        <v>9402</v>
      </c>
      <c r="F24" s="82">
        <v>10779</v>
      </c>
      <c r="G24" s="82">
        <v>10080</v>
      </c>
      <c r="H24" s="82">
        <v>10447</v>
      </c>
      <c r="I24" s="82">
        <v>9610</v>
      </c>
      <c r="J24" s="63">
        <v>9783</v>
      </c>
      <c r="K24" s="63">
        <v>9750</v>
      </c>
      <c r="L24" s="63">
        <v>10118</v>
      </c>
      <c r="M24" s="63">
        <v>9710</v>
      </c>
      <c r="N24" s="65">
        <v>9524</v>
      </c>
      <c r="O24" s="66">
        <v>8095</v>
      </c>
      <c r="P24" s="67">
        <f>SUM(D24:O24)</f>
        <v>116764</v>
      </c>
      <c r="Q24" s="167">
        <f>MAX(D26:O26)</f>
        <v>45</v>
      </c>
      <c r="R24" s="181" t="s">
        <v>91</v>
      </c>
    </row>
    <row r="25" spans="1:18" ht="15" customHeight="1">
      <c r="A25" s="162"/>
      <c r="B25" s="179"/>
      <c r="C25" s="2" t="s">
        <v>14</v>
      </c>
      <c r="D25" s="68"/>
      <c r="E25" s="68"/>
      <c r="F25" s="83">
        <v>10779</v>
      </c>
      <c r="G25" s="83">
        <v>10080</v>
      </c>
      <c r="H25" s="83">
        <v>10447</v>
      </c>
      <c r="I25" s="68"/>
      <c r="J25" s="68"/>
      <c r="K25" s="68"/>
      <c r="L25" s="68"/>
      <c r="M25" s="68"/>
      <c r="N25" s="70"/>
      <c r="O25" s="71"/>
      <c r="P25" s="72">
        <f>SUM(D25:O25)</f>
        <v>31306</v>
      </c>
      <c r="Q25" s="168"/>
      <c r="R25" s="182"/>
    </row>
    <row r="26" spans="1:18" ht="15" customHeight="1">
      <c r="A26" s="163"/>
      <c r="B26" s="180"/>
      <c r="C26" s="3" t="s">
        <v>15</v>
      </c>
      <c r="D26" s="73">
        <v>45</v>
      </c>
      <c r="E26" s="73">
        <v>45</v>
      </c>
      <c r="F26" s="73">
        <v>45</v>
      </c>
      <c r="G26" s="73">
        <v>44</v>
      </c>
      <c r="H26" s="73">
        <v>44</v>
      </c>
      <c r="I26" s="73">
        <v>44</v>
      </c>
      <c r="J26" s="73">
        <v>44</v>
      </c>
      <c r="K26" s="73">
        <v>44</v>
      </c>
      <c r="L26" s="73">
        <v>44</v>
      </c>
      <c r="M26" s="73">
        <v>45</v>
      </c>
      <c r="N26" s="74">
        <v>45</v>
      </c>
      <c r="O26" s="75">
        <v>45</v>
      </c>
      <c r="P26" s="76"/>
      <c r="Q26" s="169"/>
      <c r="R26" s="183"/>
    </row>
    <row r="27" spans="1:18" ht="15" customHeight="1">
      <c r="A27" s="149">
        <v>9</v>
      </c>
      <c r="B27" s="152" t="str">
        <f>'別紙２'!B12</f>
        <v>西宮市立高座山野球場</v>
      </c>
      <c r="C27" s="11" t="s">
        <v>13</v>
      </c>
      <c r="D27" s="50">
        <v>1359</v>
      </c>
      <c r="E27" s="50">
        <v>1841</v>
      </c>
      <c r="F27" s="50">
        <v>1543</v>
      </c>
      <c r="G27" s="50">
        <v>553</v>
      </c>
      <c r="H27" s="50">
        <v>1646</v>
      </c>
      <c r="I27" s="50">
        <v>1928</v>
      </c>
      <c r="J27" s="50">
        <v>1905</v>
      </c>
      <c r="K27" s="50">
        <v>432</v>
      </c>
      <c r="L27" s="50">
        <v>450</v>
      </c>
      <c r="M27" s="50">
        <v>368</v>
      </c>
      <c r="N27" s="51">
        <v>621</v>
      </c>
      <c r="O27" s="52">
        <v>1540</v>
      </c>
      <c r="P27" s="77">
        <f>SUM(D27:O27)</f>
        <v>14186</v>
      </c>
      <c r="Q27" s="155">
        <f>MAX(D29:O29)</f>
        <v>60</v>
      </c>
      <c r="R27" s="158" t="s">
        <v>91</v>
      </c>
    </row>
    <row r="28" spans="1:18" ht="15" customHeight="1">
      <c r="A28" s="150"/>
      <c r="B28" s="153"/>
      <c r="C28" s="12" t="s">
        <v>14</v>
      </c>
      <c r="D28" s="54"/>
      <c r="E28" s="54"/>
      <c r="F28" s="55">
        <v>1543</v>
      </c>
      <c r="G28" s="55">
        <v>553</v>
      </c>
      <c r="H28" s="55">
        <v>1646</v>
      </c>
      <c r="I28" s="54"/>
      <c r="J28" s="54"/>
      <c r="K28" s="54"/>
      <c r="L28" s="54"/>
      <c r="M28" s="54"/>
      <c r="N28" s="56"/>
      <c r="O28" s="57"/>
      <c r="P28" s="58">
        <f>SUM(D28:O28)</f>
        <v>3742</v>
      </c>
      <c r="Q28" s="156"/>
      <c r="R28" s="159"/>
    </row>
    <row r="29" spans="1:18" ht="15" customHeight="1">
      <c r="A29" s="151"/>
      <c r="B29" s="154"/>
      <c r="C29" s="13" t="s">
        <v>15</v>
      </c>
      <c r="D29" s="59">
        <v>60</v>
      </c>
      <c r="E29" s="59">
        <v>60</v>
      </c>
      <c r="F29" s="59">
        <v>60</v>
      </c>
      <c r="G29" s="59">
        <v>60</v>
      </c>
      <c r="H29" s="59">
        <v>60</v>
      </c>
      <c r="I29" s="59">
        <v>60</v>
      </c>
      <c r="J29" s="59">
        <v>60</v>
      </c>
      <c r="K29" s="59">
        <v>60</v>
      </c>
      <c r="L29" s="59">
        <v>60</v>
      </c>
      <c r="M29" s="59">
        <v>60</v>
      </c>
      <c r="N29" s="60">
        <v>60</v>
      </c>
      <c r="O29" s="61">
        <v>59</v>
      </c>
      <c r="P29" s="80"/>
      <c r="Q29" s="157"/>
      <c r="R29" s="160"/>
    </row>
    <row r="30" spans="1:18" ht="15" customHeight="1">
      <c r="A30" s="161">
        <v>10</v>
      </c>
      <c r="B30" s="178" t="str">
        <f>'別紙２'!B13</f>
        <v>西宮市立塩瀬テニスコート</v>
      </c>
      <c r="C30" s="5" t="s">
        <v>13</v>
      </c>
      <c r="D30" s="63">
        <v>2054</v>
      </c>
      <c r="E30" s="63">
        <v>2226</v>
      </c>
      <c r="F30" s="82">
        <v>2365</v>
      </c>
      <c r="G30" s="82">
        <v>2566</v>
      </c>
      <c r="H30" s="82">
        <v>2328</v>
      </c>
      <c r="I30" s="63">
        <v>2276</v>
      </c>
      <c r="J30" s="63">
        <v>2242</v>
      </c>
      <c r="K30" s="63">
        <v>2456</v>
      </c>
      <c r="L30" s="63">
        <v>2561</v>
      </c>
      <c r="M30" s="63">
        <v>2287</v>
      </c>
      <c r="N30" s="65">
        <v>2208</v>
      </c>
      <c r="O30" s="66">
        <v>1898</v>
      </c>
      <c r="P30" s="67">
        <f>SUM(D30:O30)</f>
        <v>27467</v>
      </c>
      <c r="Q30" s="167">
        <f>MAX(D32:O32)</f>
        <v>48</v>
      </c>
      <c r="R30" s="181" t="s">
        <v>91</v>
      </c>
    </row>
    <row r="31" spans="1:18" ht="15" customHeight="1">
      <c r="A31" s="162"/>
      <c r="B31" s="179"/>
      <c r="C31" s="2" t="s">
        <v>14</v>
      </c>
      <c r="D31" s="68"/>
      <c r="E31" s="68"/>
      <c r="F31" s="83">
        <v>2365</v>
      </c>
      <c r="G31" s="83">
        <v>2566</v>
      </c>
      <c r="H31" s="83">
        <v>2328</v>
      </c>
      <c r="I31" s="68"/>
      <c r="J31" s="68"/>
      <c r="K31" s="68"/>
      <c r="L31" s="68"/>
      <c r="M31" s="68"/>
      <c r="N31" s="70"/>
      <c r="O31" s="71"/>
      <c r="P31" s="72">
        <f>SUM(D31:O31)</f>
        <v>7259</v>
      </c>
      <c r="Q31" s="168"/>
      <c r="R31" s="182"/>
    </row>
    <row r="32" spans="1:18" ht="15" customHeight="1">
      <c r="A32" s="163"/>
      <c r="B32" s="180"/>
      <c r="C32" s="3" t="s">
        <v>15</v>
      </c>
      <c r="D32" s="73">
        <v>48</v>
      </c>
      <c r="E32" s="73">
        <v>48</v>
      </c>
      <c r="F32" s="73">
        <v>48</v>
      </c>
      <c r="G32" s="73">
        <v>48</v>
      </c>
      <c r="H32" s="73">
        <v>48</v>
      </c>
      <c r="I32" s="73">
        <v>48</v>
      </c>
      <c r="J32" s="73">
        <v>34</v>
      </c>
      <c r="K32" s="73">
        <v>34</v>
      </c>
      <c r="L32" s="73">
        <v>34</v>
      </c>
      <c r="M32" s="73">
        <v>34</v>
      </c>
      <c r="N32" s="74">
        <v>34</v>
      </c>
      <c r="O32" s="75">
        <v>34</v>
      </c>
      <c r="P32" s="76"/>
      <c r="Q32" s="169"/>
      <c r="R32" s="183"/>
    </row>
    <row r="33" spans="1:18" ht="15" customHeight="1">
      <c r="A33" s="149">
        <v>11</v>
      </c>
      <c r="B33" s="152" t="str">
        <f>'別紙２'!B14</f>
        <v>西宮市立鳴尾浜臨海野球場・テニスコート</v>
      </c>
      <c r="C33" s="11" t="s">
        <v>13</v>
      </c>
      <c r="D33" s="84">
        <v>11881</v>
      </c>
      <c r="E33" s="84">
        <v>11082</v>
      </c>
      <c r="F33" s="84">
        <v>11416</v>
      </c>
      <c r="G33" s="84">
        <v>10632</v>
      </c>
      <c r="H33" s="84">
        <v>14288</v>
      </c>
      <c r="I33" s="84">
        <v>16905</v>
      </c>
      <c r="J33" s="84">
        <v>9591</v>
      </c>
      <c r="K33" s="84">
        <v>9385</v>
      </c>
      <c r="L33" s="84">
        <v>9661</v>
      </c>
      <c r="M33" s="84">
        <v>10020</v>
      </c>
      <c r="N33" s="85">
        <v>10854</v>
      </c>
      <c r="O33" s="86">
        <v>10035</v>
      </c>
      <c r="P33" s="77">
        <f>SUM(D33:O33)</f>
        <v>135750</v>
      </c>
      <c r="Q33" s="155">
        <f>MAX(D35:O35)</f>
        <v>224</v>
      </c>
      <c r="R33" s="158" t="s">
        <v>91</v>
      </c>
    </row>
    <row r="34" spans="1:18" ht="15" customHeight="1">
      <c r="A34" s="150"/>
      <c r="B34" s="153"/>
      <c r="C34" s="12" t="s">
        <v>14</v>
      </c>
      <c r="D34" s="54"/>
      <c r="E34" s="54"/>
      <c r="F34" s="87">
        <v>11416</v>
      </c>
      <c r="G34" s="87">
        <v>10632</v>
      </c>
      <c r="H34" s="87">
        <v>14288</v>
      </c>
      <c r="I34" s="54"/>
      <c r="J34" s="54"/>
      <c r="K34" s="54"/>
      <c r="L34" s="54"/>
      <c r="M34" s="54"/>
      <c r="N34" s="56"/>
      <c r="O34" s="57"/>
      <c r="P34" s="58">
        <f>SUM(D34:O34)</f>
        <v>36336</v>
      </c>
      <c r="Q34" s="156"/>
      <c r="R34" s="159"/>
    </row>
    <row r="35" spans="1:18" ht="15" customHeight="1">
      <c r="A35" s="151"/>
      <c r="B35" s="154"/>
      <c r="C35" s="13" t="s">
        <v>15</v>
      </c>
      <c r="D35" s="59">
        <v>224</v>
      </c>
      <c r="E35" s="59">
        <v>224</v>
      </c>
      <c r="F35" s="59">
        <v>224</v>
      </c>
      <c r="G35" s="59">
        <v>224</v>
      </c>
      <c r="H35" s="59">
        <v>224</v>
      </c>
      <c r="I35" s="59">
        <v>224</v>
      </c>
      <c r="J35" s="59">
        <v>224</v>
      </c>
      <c r="K35" s="59">
        <v>224</v>
      </c>
      <c r="L35" s="59">
        <v>224</v>
      </c>
      <c r="M35" s="59">
        <v>224</v>
      </c>
      <c r="N35" s="60">
        <v>223</v>
      </c>
      <c r="O35" s="61">
        <v>222</v>
      </c>
      <c r="P35" s="80"/>
      <c r="Q35" s="157"/>
      <c r="R35" s="160"/>
    </row>
    <row r="36" spans="1:18" ht="15" customHeight="1">
      <c r="A36" s="161">
        <v>12</v>
      </c>
      <c r="B36" s="178" t="str">
        <f>'別紙２'!B15</f>
        <v>西宮市立甲子園浜野球場</v>
      </c>
      <c r="C36" s="5" t="s">
        <v>13</v>
      </c>
      <c r="D36" s="88">
        <v>4197</v>
      </c>
      <c r="E36" s="88">
        <v>4781</v>
      </c>
      <c r="F36" s="88">
        <v>5100</v>
      </c>
      <c r="G36" s="88">
        <v>5319</v>
      </c>
      <c r="H36" s="88">
        <v>5212</v>
      </c>
      <c r="I36" s="88">
        <v>5631</v>
      </c>
      <c r="J36" s="88">
        <v>5554</v>
      </c>
      <c r="K36" s="88">
        <v>6367</v>
      </c>
      <c r="L36" s="88">
        <v>4790</v>
      </c>
      <c r="M36" s="88">
        <v>5209</v>
      </c>
      <c r="N36" s="89">
        <v>4652</v>
      </c>
      <c r="O36" s="90">
        <v>4204</v>
      </c>
      <c r="P36" s="67">
        <f>SUM(D36:O36)</f>
        <v>61016</v>
      </c>
      <c r="Q36" s="167">
        <f>MAX(D38:O38)</f>
        <v>86</v>
      </c>
      <c r="R36" s="181" t="s">
        <v>91</v>
      </c>
    </row>
    <row r="37" spans="1:18" ht="15" customHeight="1">
      <c r="A37" s="162"/>
      <c r="B37" s="179"/>
      <c r="C37" s="2" t="s">
        <v>14</v>
      </c>
      <c r="D37" s="68"/>
      <c r="E37" s="68"/>
      <c r="F37" s="91">
        <v>5100</v>
      </c>
      <c r="G37" s="91">
        <v>5319</v>
      </c>
      <c r="H37" s="91">
        <v>5212</v>
      </c>
      <c r="I37" s="69"/>
      <c r="J37" s="68"/>
      <c r="K37" s="68"/>
      <c r="L37" s="68"/>
      <c r="M37" s="68"/>
      <c r="N37" s="70"/>
      <c r="O37" s="71"/>
      <c r="P37" s="72">
        <f>SUM(D37:O37)</f>
        <v>15631</v>
      </c>
      <c r="Q37" s="168"/>
      <c r="R37" s="182"/>
    </row>
    <row r="38" spans="1:18" ht="15" customHeight="1">
      <c r="A38" s="163"/>
      <c r="B38" s="180"/>
      <c r="C38" s="3" t="s">
        <v>15</v>
      </c>
      <c r="D38" s="73">
        <v>86</v>
      </c>
      <c r="E38" s="73">
        <v>86</v>
      </c>
      <c r="F38" s="73">
        <v>86</v>
      </c>
      <c r="G38" s="73">
        <v>86</v>
      </c>
      <c r="H38" s="73">
        <v>86</v>
      </c>
      <c r="I38" s="73">
        <v>86</v>
      </c>
      <c r="J38" s="73">
        <v>86</v>
      </c>
      <c r="K38" s="73">
        <v>86</v>
      </c>
      <c r="L38" s="73">
        <v>85</v>
      </c>
      <c r="M38" s="73">
        <v>82</v>
      </c>
      <c r="N38" s="74">
        <v>80</v>
      </c>
      <c r="O38" s="75">
        <v>79</v>
      </c>
      <c r="P38" s="76"/>
      <c r="Q38" s="169"/>
      <c r="R38" s="183"/>
    </row>
    <row r="39" spans="1:18" ht="12">
      <c r="A39" s="149">
        <v>13</v>
      </c>
      <c r="B39" s="152" t="str">
        <f>'別紙２'!B16</f>
        <v>西宮市立松原体育館</v>
      </c>
      <c r="C39" s="11" t="s">
        <v>13</v>
      </c>
      <c r="D39" s="84">
        <v>5202</v>
      </c>
      <c r="E39" s="84">
        <v>5988</v>
      </c>
      <c r="F39" s="92">
        <v>7159</v>
      </c>
      <c r="G39" s="92">
        <v>7307</v>
      </c>
      <c r="H39" s="92">
        <v>6803</v>
      </c>
      <c r="I39" s="84">
        <v>5149</v>
      </c>
      <c r="J39" s="84">
        <v>5217</v>
      </c>
      <c r="K39" s="84">
        <v>5948</v>
      </c>
      <c r="L39" s="84">
        <v>7626</v>
      </c>
      <c r="M39" s="84">
        <v>6859</v>
      </c>
      <c r="N39" s="85">
        <v>5779</v>
      </c>
      <c r="O39" s="86">
        <v>4835</v>
      </c>
      <c r="P39" s="77">
        <f>SUM(D39:O39)</f>
        <v>73872</v>
      </c>
      <c r="Q39" s="155">
        <f>MAX(D41:O41)</f>
        <v>34</v>
      </c>
      <c r="R39" s="158" t="s">
        <v>91</v>
      </c>
    </row>
    <row r="40" spans="1:18" ht="12">
      <c r="A40" s="150"/>
      <c r="B40" s="153"/>
      <c r="C40" s="12" t="s">
        <v>14</v>
      </c>
      <c r="D40" s="54"/>
      <c r="E40" s="54"/>
      <c r="F40" s="93">
        <v>7159</v>
      </c>
      <c r="G40" s="93">
        <v>7307</v>
      </c>
      <c r="H40" s="93">
        <v>6803</v>
      </c>
      <c r="I40" s="54"/>
      <c r="J40" s="54"/>
      <c r="K40" s="54"/>
      <c r="L40" s="54"/>
      <c r="M40" s="54"/>
      <c r="N40" s="56"/>
      <c r="O40" s="57"/>
      <c r="P40" s="78">
        <f>SUM(D40:O40)</f>
        <v>21269</v>
      </c>
      <c r="Q40" s="156"/>
      <c r="R40" s="159"/>
    </row>
    <row r="41" spans="1:18" ht="12">
      <c r="A41" s="151"/>
      <c r="B41" s="154"/>
      <c r="C41" s="13" t="s">
        <v>15</v>
      </c>
      <c r="D41" s="59">
        <v>34</v>
      </c>
      <c r="E41" s="59">
        <v>34</v>
      </c>
      <c r="F41" s="59">
        <v>34</v>
      </c>
      <c r="G41" s="59">
        <v>34</v>
      </c>
      <c r="H41" s="59">
        <v>34</v>
      </c>
      <c r="I41" s="59">
        <v>27</v>
      </c>
      <c r="J41" s="59">
        <v>25</v>
      </c>
      <c r="K41" s="59">
        <v>19</v>
      </c>
      <c r="L41" s="59">
        <v>20</v>
      </c>
      <c r="M41" s="59">
        <v>20</v>
      </c>
      <c r="N41" s="60">
        <v>20</v>
      </c>
      <c r="O41" s="61">
        <v>20</v>
      </c>
      <c r="P41" s="80"/>
      <c r="Q41" s="157"/>
      <c r="R41" s="160"/>
    </row>
    <row r="42" spans="1:18" ht="15" customHeight="1">
      <c r="A42" s="161">
        <v>14</v>
      </c>
      <c r="B42" s="178" t="str">
        <f>'別紙２'!B17</f>
        <v>西宮市西宮浜総合公園多目的人工芝グラウンド（ベイコムフィールド）</v>
      </c>
      <c r="C42" s="5" t="s">
        <v>13</v>
      </c>
      <c r="D42" s="126">
        <v>6072</v>
      </c>
      <c r="E42" s="126">
        <v>6685</v>
      </c>
      <c r="F42" s="126">
        <v>9096</v>
      </c>
      <c r="G42" s="126">
        <v>10377</v>
      </c>
      <c r="H42" s="126">
        <v>8675</v>
      </c>
      <c r="I42" s="126">
        <v>7839</v>
      </c>
      <c r="J42" s="126">
        <v>8539</v>
      </c>
      <c r="K42" s="126">
        <v>10585</v>
      </c>
      <c r="L42" s="126">
        <v>11196</v>
      </c>
      <c r="M42" s="126">
        <v>10552</v>
      </c>
      <c r="N42" s="126">
        <v>8834</v>
      </c>
      <c r="O42" s="131">
        <v>7419</v>
      </c>
      <c r="P42" s="127">
        <f>SUM(D42:O42)</f>
        <v>105869</v>
      </c>
      <c r="Q42" s="184">
        <f>MAX(D44:O44)</f>
        <v>46</v>
      </c>
      <c r="R42" s="187" t="s">
        <v>102</v>
      </c>
    </row>
    <row r="43" spans="1:18" ht="15" customHeight="1">
      <c r="A43" s="162"/>
      <c r="B43" s="179"/>
      <c r="C43" s="2" t="s">
        <v>14</v>
      </c>
      <c r="D43" s="132"/>
      <c r="E43" s="132"/>
      <c r="F43" s="132">
        <f>F42</f>
        <v>9096</v>
      </c>
      <c r="G43" s="132">
        <f>G42</f>
        <v>10377</v>
      </c>
      <c r="H43" s="132">
        <f>H42</f>
        <v>8675</v>
      </c>
      <c r="I43" s="128"/>
      <c r="J43" s="132"/>
      <c r="K43" s="132"/>
      <c r="L43" s="132"/>
      <c r="M43" s="132"/>
      <c r="N43" s="132"/>
      <c r="O43" s="133"/>
      <c r="P43" s="129">
        <f>SUM(D43:O43)</f>
        <v>28148</v>
      </c>
      <c r="Q43" s="185"/>
      <c r="R43" s="188"/>
    </row>
    <row r="44" spans="1:18" ht="15" customHeight="1">
      <c r="A44" s="163"/>
      <c r="B44" s="180"/>
      <c r="C44" s="3" t="s">
        <v>15</v>
      </c>
      <c r="D44" s="134">
        <v>34</v>
      </c>
      <c r="E44" s="134">
        <v>30</v>
      </c>
      <c r="F44" s="134">
        <v>31</v>
      </c>
      <c r="G44" s="134">
        <v>34</v>
      </c>
      <c r="H44" s="134">
        <v>32</v>
      </c>
      <c r="I44" s="134">
        <v>32</v>
      </c>
      <c r="J44" s="134">
        <v>37</v>
      </c>
      <c r="K44" s="134">
        <v>46</v>
      </c>
      <c r="L44" s="134">
        <v>43</v>
      </c>
      <c r="M44" s="134">
        <v>41</v>
      </c>
      <c r="N44" s="134">
        <v>34</v>
      </c>
      <c r="O44" s="135">
        <v>34</v>
      </c>
      <c r="P44" s="130"/>
      <c r="Q44" s="186"/>
      <c r="R44" s="189"/>
    </row>
    <row r="45" spans="1:18" ht="12">
      <c r="A45" s="149">
        <v>15</v>
      </c>
      <c r="B45" s="152" t="str">
        <f>'別紙２'!B18</f>
        <v>西宮市北山緑化植物園</v>
      </c>
      <c r="C45" s="11" t="s">
        <v>13</v>
      </c>
      <c r="D45" s="94">
        <v>8733</v>
      </c>
      <c r="E45" s="94">
        <v>9660</v>
      </c>
      <c r="F45" s="94">
        <v>11599</v>
      </c>
      <c r="G45" s="94">
        <v>13477</v>
      </c>
      <c r="H45" s="94">
        <v>12571</v>
      </c>
      <c r="I45" s="94">
        <v>9558</v>
      </c>
      <c r="J45" s="94">
        <v>9464</v>
      </c>
      <c r="K45" s="94">
        <v>14594</v>
      </c>
      <c r="L45" s="94">
        <v>17207</v>
      </c>
      <c r="M45" s="94">
        <v>19225</v>
      </c>
      <c r="N45" s="94">
        <v>12375</v>
      </c>
      <c r="O45" s="95">
        <v>10012</v>
      </c>
      <c r="P45" s="77">
        <f>SUM(D45:O45)</f>
        <v>148475</v>
      </c>
      <c r="Q45" s="155">
        <f>MAX(D47:O47)</f>
        <v>71</v>
      </c>
      <c r="R45" s="158" t="s">
        <v>123</v>
      </c>
    </row>
    <row r="46" spans="1:18" ht="12">
      <c r="A46" s="150"/>
      <c r="B46" s="153"/>
      <c r="C46" s="12" t="s">
        <v>14</v>
      </c>
      <c r="D46" s="54"/>
      <c r="E46" s="54"/>
      <c r="F46" s="54">
        <f>F45</f>
        <v>11599</v>
      </c>
      <c r="G46" s="54">
        <f>G45</f>
        <v>13477</v>
      </c>
      <c r="H46" s="54">
        <f>H45</f>
        <v>12571</v>
      </c>
      <c r="I46" s="96"/>
      <c r="J46" s="54"/>
      <c r="K46" s="54"/>
      <c r="L46" s="54"/>
      <c r="M46" s="54"/>
      <c r="N46" s="54"/>
      <c r="O46" s="56"/>
      <c r="P46" s="78">
        <f>SUM(D46:O46)</f>
        <v>37647</v>
      </c>
      <c r="Q46" s="156"/>
      <c r="R46" s="159"/>
    </row>
    <row r="47" spans="1:18" ht="12">
      <c r="A47" s="151"/>
      <c r="B47" s="154"/>
      <c r="C47" s="13" t="s">
        <v>15</v>
      </c>
      <c r="D47" s="59">
        <v>35</v>
      </c>
      <c r="E47" s="59">
        <v>40</v>
      </c>
      <c r="F47" s="59">
        <v>58</v>
      </c>
      <c r="G47" s="59">
        <v>60</v>
      </c>
      <c r="H47" s="59">
        <v>67</v>
      </c>
      <c r="I47" s="59">
        <v>45</v>
      </c>
      <c r="J47" s="59">
        <v>36</v>
      </c>
      <c r="K47" s="59">
        <v>66</v>
      </c>
      <c r="L47" s="59">
        <v>61</v>
      </c>
      <c r="M47" s="59">
        <v>71</v>
      </c>
      <c r="N47" s="59">
        <v>53</v>
      </c>
      <c r="O47" s="60">
        <v>43</v>
      </c>
      <c r="P47" s="80"/>
      <c r="Q47" s="157"/>
      <c r="R47" s="160"/>
    </row>
    <row r="48" spans="1:18" ht="12">
      <c r="A48" s="161">
        <v>16</v>
      </c>
      <c r="B48" s="164" t="str">
        <f>'別紙２'!B19</f>
        <v>西宮市植物生産研究センター花工房</v>
      </c>
      <c r="C48" s="5" t="s">
        <v>13</v>
      </c>
      <c r="D48" s="97">
        <v>4646</v>
      </c>
      <c r="E48" s="97">
        <v>4833</v>
      </c>
      <c r="F48" s="97">
        <v>7060</v>
      </c>
      <c r="G48" s="98">
        <v>13964</v>
      </c>
      <c r="H48" s="98">
        <v>14383</v>
      </c>
      <c r="I48" s="98">
        <v>9337</v>
      </c>
      <c r="J48" s="97">
        <v>3709</v>
      </c>
      <c r="K48" s="97">
        <v>3484</v>
      </c>
      <c r="L48" s="97">
        <v>10609</v>
      </c>
      <c r="M48" s="97">
        <v>11928</v>
      </c>
      <c r="N48" s="97">
        <v>9676</v>
      </c>
      <c r="O48" s="99">
        <v>5494</v>
      </c>
      <c r="P48" s="67">
        <f>SUM(D48:O48)</f>
        <v>99123</v>
      </c>
      <c r="Q48" s="167">
        <f>MAX(D50:O50)</f>
        <v>47</v>
      </c>
      <c r="R48" s="170" t="s">
        <v>123</v>
      </c>
    </row>
    <row r="49" spans="1:18" ht="12">
      <c r="A49" s="162"/>
      <c r="B49" s="165"/>
      <c r="C49" s="2" t="s">
        <v>14</v>
      </c>
      <c r="D49" s="100"/>
      <c r="E49" s="100"/>
      <c r="F49" s="100">
        <v>7060</v>
      </c>
      <c r="G49" s="101">
        <v>13964</v>
      </c>
      <c r="H49" s="101">
        <v>14383</v>
      </c>
      <c r="I49" s="101"/>
      <c r="J49" s="100"/>
      <c r="K49" s="100"/>
      <c r="L49" s="100"/>
      <c r="M49" s="100"/>
      <c r="N49" s="100"/>
      <c r="O49" s="102"/>
      <c r="P49" s="72">
        <f>SUM(D49:O49)</f>
        <v>35407</v>
      </c>
      <c r="Q49" s="168"/>
      <c r="R49" s="171"/>
    </row>
    <row r="50" spans="1:18" ht="12">
      <c r="A50" s="163"/>
      <c r="B50" s="166"/>
      <c r="C50" s="3" t="s">
        <v>15</v>
      </c>
      <c r="D50" s="73">
        <v>27</v>
      </c>
      <c r="E50" s="73">
        <v>20</v>
      </c>
      <c r="F50" s="73">
        <v>41</v>
      </c>
      <c r="G50" s="73">
        <v>45</v>
      </c>
      <c r="H50" s="73">
        <v>47</v>
      </c>
      <c r="I50" s="73">
        <v>46</v>
      </c>
      <c r="J50" s="73">
        <v>22</v>
      </c>
      <c r="K50" s="73">
        <v>18</v>
      </c>
      <c r="L50" s="73">
        <v>41</v>
      </c>
      <c r="M50" s="73">
        <v>46</v>
      </c>
      <c r="N50" s="73">
        <v>39</v>
      </c>
      <c r="O50" s="74">
        <v>29</v>
      </c>
      <c r="P50" s="76"/>
      <c r="Q50" s="169"/>
      <c r="R50" s="172"/>
    </row>
    <row r="51" spans="1:18" ht="12">
      <c r="A51" s="149">
        <v>17</v>
      </c>
      <c r="B51" s="194" t="str">
        <f>'別紙２'!B20</f>
        <v>西宮市教育文化センター</v>
      </c>
      <c r="C51" s="11" t="s">
        <v>13</v>
      </c>
      <c r="D51" s="94">
        <v>35378</v>
      </c>
      <c r="E51" s="94">
        <v>56961</v>
      </c>
      <c r="F51" s="94">
        <v>71123</v>
      </c>
      <c r="G51" s="103">
        <v>72095</v>
      </c>
      <c r="H51" s="103">
        <v>69825</v>
      </c>
      <c r="I51" s="103">
        <v>47787</v>
      </c>
      <c r="J51" s="94">
        <v>34890</v>
      </c>
      <c r="K51" s="94">
        <v>48597</v>
      </c>
      <c r="L51" s="94">
        <v>48424</v>
      </c>
      <c r="M51" s="94">
        <v>49162</v>
      </c>
      <c r="N51" s="94">
        <v>43953</v>
      </c>
      <c r="O51" s="95">
        <v>31671</v>
      </c>
      <c r="P51" s="77">
        <f>SUM(D51:O51)</f>
        <v>609866</v>
      </c>
      <c r="Q51" s="155">
        <f>MAX(D53:O53)</f>
        <v>287</v>
      </c>
      <c r="R51" s="190" t="s">
        <v>93</v>
      </c>
    </row>
    <row r="52" spans="1:18" ht="12">
      <c r="A52" s="150"/>
      <c r="B52" s="195"/>
      <c r="C52" s="12" t="s">
        <v>14</v>
      </c>
      <c r="D52" s="104">
        <v>0</v>
      </c>
      <c r="E52" s="104">
        <v>0</v>
      </c>
      <c r="F52" s="104">
        <v>71123</v>
      </c>
      <c r="G52" s="96">
        <v>72095</v>
      </c>
      <c r="H52" s="96">
        <v>69825</v>
      </c>
      <c r="I52" s="96">
        <v>0</v>
      </c>
      <c r="J52" s="104">
        <v>0</v>
      </c>
      <c r="K52" s="104">
        <v>0</v>
      </c>
      <c r="L52" s="104">
        <v>0</v>
      </c>
      <c r="M52" s="104">
        <v>0</v>
      </c>
      <c r="N52" s="104">
        <v>0</v>
      </c>
      <c r="O52" s="105">
        <v>0</v>
      </c>
      <c r="P52" s="78">
        <f>SUM(D52:O52)</f>
        <v>213043</v>
      </c>
      <c r="Q52" s="156"/>
      <c r="R52" s="191"/>
    </row>
    <row r="53" spans="1:18" ht="12">
      <c r="A53" s="151"/>
      <c r="B53" s="196"/>
      <c r="C53" s="13" t="s">
        <v>15</v>
      </c>
      <c r="D53" s="59">
        <v>243</v>
      </c>
      <c r="E53" s="59">
        <v>287</v>
      </c>
      <c r="F53" s="59">
        <v>285</v>
      </c>
      <c r="G53" s="59">
        <v>283</v>
      </c>
      <c r="H53" s="59">
        <v>282</v>
      </c>
      <c r="I53" s="59">
        <v>281</v>
      </c>
      <c r="J53" s="59">
        <v>129</v>
      </c>
      <c r="K53" s="59">
        <v>245</v>
      </c>
      <c r="L53" s="59">
        <v>242</v>
      </c>
      <c r="M53" s="59">
        <v>237</v>
      </c>
      <c r="N53" s="59">
        <v>231</v>
      </c>
      <c r="O53" s="60">
        <v>115</v>
      </c>
      <c r="P53" s="80"/>
      <c r="Q53" s="157"/>
      <c r="R53" s="192"/>
    </row>
    <row r="54" spans="1:18" ht="13.5" customHeight="1">
      <c r="A54" s="161">
        <v>18</v>
      </c>
      <c r="B54" s="164" t="str">
        <f>'別紙２'!B21</f>
        <v>西宮市立鳴尾図書館</v>
      </c>
      <c r="C54" s="5" t="s">
        <v>13</v>
      </c>
      <c r="D54" s="97">
        <v>9440</v>
      </c>
      <c r="E54" s="97">
        <v>12247</v>
      </c>
      <c r="F54" s="97">
        <v>16434</v>
      </c>
      <c r="G54" s="97">
        <v>18287</v>
      </c>
      <c r="H54" s="97">
        <v>14900</v>
      </c>
      <c r="I54" s="97">
        <v>9140</v>
      </c>
      <c r="J54" s="97">
        <v>8229</v>
      </c>
      <c r="K54" s="97">
        <v>11307</v>
      </c>
      <c r="L54" s="97">
        <v>13403</v>
      </c>
      <c r="M54" s="97">
        <v>13203</v>
      </c>
      <c r="N54" s="97">
        <v>9574</v>
      </c>
      <c r="O54" s="99">
        <v>8624</v>
      </c>
      <c r="P54" s="67">
        <f>SUM(D54:O54)</f>
        <v>144788</v>
      </c>
      <c r="Q54" s="193">
        <f>MAX(D56:O56)</f>
        <v>80</v>
      </c>
      <c r="R54" s="170" t="s">
        <v>93</v>
      </c>
    </row>
    <row r="55" spans="1:18" ht="12">
      <c r="A55" s="162"/>
      <c r="B55" s="165"/>
      <c r="C55" s="2" t="s">
        <v>14</v>
      </c>
      <c r="D55" s="68">
        <v>0</v>
      </c>
      <c r="E55" s="68">
        <v>0</v>
      </c>
      <c r="F55" s="68">
        <v>16434</v>
      </c>
      <c r="G55" s="68">
        <v>18287</v>
      </c>
      <c r="H55" s="68">
        <v>14900</v>
      </c>
      <c r="I55" s="68">
        <v>0</v>
      </c>
      <c r="J55" s="68">
        <v>0</v>
      </c>
      <c r="K55" s="68">
        <v>0</v>
      </c>
      <c r="L55" s="68">
        <v>0</v>
      </c>
      <c r="M55" s="68">
        <v>0</v>
      </c>
      <c r="N55" s="68">
        <v>0</v>
      </c>
      <c r="O55" s="70">
        <v>0</v>
      </c>
      <c r="P55" s="72">
        <f>SUM(D55:O55)</f>
        <v>49621</v>
      </c>
      <c r="Q55" s="193"/>
      <c r="R55" s="171"/>
    </row>
    <row r="56" spans="1:18" ht="12">
      <c r="A56" s="163"/>
      <c r="B56" s="166"/>
      <c r="C56" s="3" t="s">
        <v>15</v>
      </c>
      <c r="D56" s="73">
        <v>62</v>
      </c>
      <c r="E56" s="73">
        <v>67</v>
      </c>
      <c r="F56" s="73">
        <v>72</v>
      </c>
      <c r="G56" s="73">
        <v>78</v>
      </c>
      <c r="H56" s="73">
        <v>69</v>
      </c>
      <c r="I56" s="73">
        <v>53</v>
      </c>
      <c r="J56" s="73">
        <v>30</v>
      </c>
      <c r="K56" s="73">
        <v>75</v>
      </c>
      <c r="L56" s="73">
        <v>75</v>
      </c>
      <c r="M56" s="73">
        <v>80</v>
      </c>
      <c r="N56" s="73">
        <v>59</v>
      </c>
      <c r="O56" s="74">
        <v>31</v>
      </c>
      <c r="P56" s="76"/>
      <c r="Q56" s="193"/>
      <c r="R56" s="172"/>
    </row>
    <row r="57" spans="15:17" ht="12">
      <c r="O57" s="48" t="s">
        <v>88</v>
      </c>
      <c r="P57" s="106">
        <f>SUM(P3,,P6,P9,P12,P15,P18,P21,P24,P27,P30,P42,P33,P36,P51,P54,P39,P45,P48)</f>
        <v>2811666</v>
      </c>
      <c r="Q57" s="106">
        <f>SUM(Q3:Q56)</f>
        <v>1680</v>
      </c>
    </row>
    <row r="58" spans="15:17" ht="12">
      <c r="O58" s="48"/>
      <c r="P58" s="106">
        <f>SUM(P4,P7,P10,P13,P16,P19,P22,P25,P28,P31,P43,P34,P37,P52,P55,P40,P46,P49)</f>
        <v>941249</v>
      </c>
      <c r="Q58" s="107"/>
    </row>
    <row r="59" spans="6:15" ht="12">
      <c r="F59" s="49"/>
      <c r="I59" s="49"/>
      <c r="J59" s="49"/>
      <c r="O59" s="49"/>
    </row>
  </sheetData>
  <sheetProtection/>
  <mergeCells count="77">
    <mergeCell ref="A54:A56"/>
    <mergeCell ref="B54:B56"/>
    <mergeCell ref="Q54:Q56"/>
    <mergeCell ref="R54:R56"/>
    <mergeCell ref="A36:A38"/>
    <mergeCell ref="B36:B38"/>
    <mergeCell ref="A51:A53"/>
    <mergeCell ref="B51:B53"/>
    <mergeCell ref="Q39:Q41"/>
    <mergeCell ref="R39:R41"/>
    <mergeCell ref="Q51:Q53"/>
    <mergeCell ref="R51:R53"/>
    <mergeCell ref="A33:A35"/>
    <mergeCell ref="B33:B35"/>
    <mergeCell ref="A39:A41"/>
    <mergeCell ref="B39:B41"/>
    <mergeCell ref="Q36:Q38"/>
    <mergeCell ref="R36:R38"/>
    <mergeCell ref="Q33:Q35"/>
    <mergeCell ref="R33:R35"/>
    <mergeCell ref="A30:A32"/>
    <mergeCell ref="B30:B32"/>
    <mergeCell ref="Q30:Q32"/>
    <mergeCell ref="R30:R32"/>
    <mergeCell ref="A42:A44"/>
    <mergeCell ref="B42:B44"/>
    <mergeCell ref="Q42:Q44"/>
    <mergeCell ref="R42:R44"/>
    <mergeCell ref="A24:A26"/>
    <mergeCell ref="B24:B26"/>
    <mergeCell ref="Q24:Q26"/>
    <mergeCell ref="R24:R26"/>
    <mergeCell ref="A27:A29"/>
    <mergeCell ref="B27:B29"/>
    <mergeCell ref="Q27:Q29"/>
    <mergeCell ref="R27:R29"/>
    <mergeCell ref="A18:A20"/>
    <mergeCell ref="B18:B20"/>
    <mergeCell ref="Q18:Q20"/>
    <mergeCell ref="R18:R20"/>
    <mergeCell ref="A21:A23"/>
    <mergeCell ref="B21:B23"/>
    <mergeCell ref="Q21:Q23"/>
    <mergeCell ref="R21:R23"/>
    <mergeCell ref="R12:R14"/>
    <mergeCell ref="A12:A14"/>
    <mergeCell ref="B12:B14"/>
    <mergeCell ref="Q12:Q14"/>
    <mergeCell ref="A15:A17"/>
    <mergeCell ref="B15:B17"/>
    <mergeCell ref="Q15:Q17"/>
    <mergeCell ref="R15:R17"/>
    <mergeCell ref="A6:A8"/>
    <mergeCell ref="B6:B8"/>
    <mergeCell ref="Q6:Q8"/>
    <mergeCell ref="R6:R8"/>
    <mergeCell ref="A9:A11"/>
    <mergeCell ref="B9:B11"/>
    <mergeCell ref="Q9:Q11"/>
    <mergeCell ref="R9:R11"/>
    <mergeCell ref="A1:A2"/>
    <mergeCell ref="B1:B2"/>
    <mergeCell ref="C1:C2"/>
    <mergeCell ref="D1:E1"/>
    <mergeCell ref="R1:R2"/>
    <mergeCell ref="A3:A5"/>
    <mergeCell ref="B3:B5"/>
    <mergeCell ref="Q3:Q5"/>
    <mergeCell ref="R3:R5"/>
    <mergeCell ref="A45:A47"/>
    <mergeCell ref="B45:B47"/>
    <mergeCell ref="Q45:Q47"/>
    <mergeCell ref="R45:R47"/>
    <mergeCell ref="A48:A50"/>
    <mergeCell ref="B48:B50"/>
    <mergeCell ref="Q48:Q50"/>
    <mergeCell ref="R48:R50"/>
  </mergeCells>
  <printOptions horizontalCentered="1"/>
  <pageMargins left="0.1968503937007874" right="0.1968503937007874" top="0.7086614173228347" bottom="0.1968503937007874" header="0.5118110236220472" footer="0.5118110236220472"/>
  <pageSetup fitToHeight="1" fitToWidth="1" horizontalDpi="600" verticalDpi="600" orientation="landscape" paperSize="9" scale="66" r:id="rId1"/>
  <headerFooter alignWithMargins="0">
    <oddHeader>&amp;L&amp;14西宮市運動施設・西宮市公園施設及び西宮市教育文化センター他　電力使用量実績（令和4年度）&amp;R&amp;12別紙３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2023-11-27T05:46:17Z</cp:lastPrinted>
  <dcterms:created xsi:type="dcterms:W3CDTF">2013-02-22T02:20:09Z</dcterms:created>
  <dcterms:modified xsi:type="dcterms:W3CDTF">2023-11-29T02:52:29Z</dcterms:modified>
  <cp:category/>
  <cp:version/>
  <cp:contentType/>
  <cp:contentStatus/>
</cp:coreProperties>
</file>