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68" yWindow="4512" windowWidth="15480" windowHeight="9492" tabRatio="812" activeTab="0"/>
  </bookViews>
  <sheets>
    <sheet name="留意事項" sheetId="1" r:id="rId1"/>
    <sheet name="参考様式１" sheetId="2" r:id="rId2"/>
    <sheet name="例）前年度実績６月以上" sheetId="3" r:id="rId3"/>
    <sheet name="例）前年度実績６月以上で定員変更" sheetId="4" r:id="rId4"/>
    <sheet name="例）前年度実績６月未満" sheetId="5" r:id="rId5"/>
    <sheet name="例）前年度実績６月未満で定員変更" sheetId="6" r:id="rId6"/>
    <sheet name="例)新規指定時" sheetId="7" r:id="rId7"/>
  </sheets>
  <definedNames>
    <definedName name="_xlnm.Print_Area" localSheetId="1">'参考様式１'!$A$1:$P$48</definedName>
    <definedName name="_xlnm.Print_Area" localSheetId="0">'留意事項'!$A$1:$B$17</definedName>
    <definedName name="_xlnm.Print_Area" localSheetId="6">'例)新規指定時'!$A$1:$I$11</definedName>
    <definedName name="_xlnm.Print_Area" localSheetId="2">'例）前年度実績６月以上'!$A$1:$P$48</definedName>
    <definedName name="_xlnm.Print_Area" localSheetId="3">'例）前年度実績６月以上で定員変更'!$A$1:$P$25</definedName>
    <definedName name="_xlnm.Print_Area" localSheetId="4">'例）前年度実績６月未満'!$A$1:$I$14</definedName>
    <definedName name="_xlnm.Print_Area" localSheetId="5">'例）前年度実績６月未満で定員変更'!$A$1:$J$29</definedName>
  </definedNames>
  <calcPr fullCalcOnLoad="1"/>
</workbook>
</file>

<file path=xl/sharedStrings.xml><?xml version="1.0" encoding="utf-8"?>
<sst xmlns="http://schemas.openxmlformats.org/spreadsheetml/2006/main" count="320" uniqueCount="215">
  <si>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</si>
  <si>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</si>
  <si>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</si>
  <si>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</si>
  <si>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</si>
  <si>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</si>
  <si>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</si>
  <si>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</si>
  <si>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</si>
  <si>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判定：定員</t>
  </si>
  <si>
    <t>（参考様式１）</t>
  </si>
  <si>
    <t>定員</t>
  </si>
  <si>
    <t>名</t>
  </si>
  <si>
    <t>開設年月日</t>
  </si>
  <si>
    <t>年</t>
  </si>
  <si>
    <t>月</t>
  </si>
  <si>
    <t>日</t>
  </si>
  <si>
    <t>4月</t>
  </si>
  <si>
    <t>5月</t>
  </si>
  <si>
    <t>6月</t>
  </si>
  <si>
    <t>合計</t>
  </si>
  <si>
    <t>6～4時間　利用人数</t>
  </si>
  <si>
    <t>+Ｂ</t>
  </si>
  <si>
    <t>×1／2)</t>
  </si>
  <si>
    <t>÷月数</t>
  </si>
  <si>
    <t>日　＝</t>
  </si>
  <si>
    <t>月       別</t>
  </si>
  <si>
    <t>【通所リハビリテーション事業所】</t>
  </si>
  <si>
    <t>☆計算の結果</t>
  </si>
  <si>
    <t>人</t>
  </si>
  <si>
    <t>通常規模型事業所</t>
  </si>
  <si>
    <t>小規模型事業所</t>
  </si>
  <si>
    <t>時間帯</t>
  </si>
  <si>
    <t>要支援者</t>
  </si>
  <si>
    <t>4月計</t>
  </si>
  <si>
    <t>要支援者の同時利用数</t>
  </si>
  <si>
    <t>運営規程上のサービス提供時間　…　９：３０～１６：３０（７時間）</t>
  </si>
  <si>
    <t>　　　ただし、上記により算出するのが困難な場合は、従来通り、その日の利用者数の合計ではなく、サービスを受けている要支援者数が最も多い時間帯の</t>
  </si>
  <si>
    <t>　　人数を営業日ごとに、「要介護者の６時間以上」の利用人数に合算して算出しても差し支えありません。</t>
  </si>
  <si>
    <t>　　　②751人～900人　→　大規模型事業所（Ⅰ）</t>
  </si>
  <si>
    <t>　</t>
  </si>
  <si>
    <t>A</t>
  </si>
  <si>
    <t>B</t>
  </si>
  <si>
    <t>C</t>
  </si>
  <si>
    <t>＝</t>
  </si>
  <si>
    <t>6時間以上 利用人数</t>
  </si>
  <si>
    <t>4時間未満 利用人数</t>
  </si>
  <si>
    <t>○前年度の実績が６か月以上の場合</t>
  </si>
  <si>
    <t>　※　正月等特別な期間を除き毎日（日祝日も）営業している場合は、合計利用人数に６／７を乗じた後、月数で除してください。</t>
  </si>
  <si>
    <t>　※　実績が確定していない月（記入月が３月である場合は３月）は、算定の基礎に含めないでください。</t>
  </si>
  <si>
    <t>　　　①     ～750人　→　通常規模型事業所</t>
  </si>
  <si>
    <t>　　　③901人～　 　　→　大規模型事業所（Ⅱ）</t>
  </si>
  <si>
    <t>判定：(Ａ</t>
  </si>
  <si>
    <t>+Ｃ</t>
  </si>
  <si>
    <t>人　×　９０％</t>
  </si>
  <si>
    <t>C</t>
  </si>
  <si>
    <t>現行 ：</t>
  </si>
  <si>
    <t>変更 ：</t>
  </si>
  <si>
    <t>　事業所規模</t>
  </si>
  <si>
    <t>　規模変更の有無</t>
  </si>
  <si>
    <t>　有　・　無　（該当するものを○で囲み、「無」の場合は以下の記入は不要）</t>
  </si>
  <si>
    <t>　　</t>
  </si>
  <si>
    <t>4/1(火)</t>
  </si>
  <si>
    <t>4/2(水)</t>
  </si>
  <si>
    <t>4/3(木)</t>
  </si>
  <si>
    <t>4/4(金)</t>
  </si>
  <si>
    <t>4/5(土)</t>
  </si>
  <si>
    <t>4/6(日)</t>
  </si>
  <si>
    <t>4/7(月)</t>
  </si>
  <si>
    <t>4/8(火)</t>
  </si>
  <si>
    <t>4/9(水)</t>
  </si>
  <si>
    <t>4/10(木)</t>
  </si>
  <si>
    <t>4/11(金)</t>
  </si>
  <si>
    <t>4/12(土)</t>
  </si>
  <si>
    <t>4/13(日)</t>
  </si>
  <si>
    <t>4/14(月)</t>
  </si>
  <si>
    <t>4/15(火)</t>
  </si>
  <si>
    <t>4/16(水)</t>
  </si>
  <si>
    <t>4/17(木)</t>
  </si>
  <si>
    <t>4/18(金)</t>
  </si>
  <si>
    <t>4/19(土)</t>
  </si>
  <si>
    <t>4/20(日)</t>
  </si>
  <si>
    <t>4/21(月)</t>
  </si>
  <si>
    <t>4/22(火)</t>
  </si>
  <si>
    <t>4/23(水)</t>
  </si>
  <si>
    <t>4/24(木)</t>
  </si>
  <si>
    <t>4/25(金)</t>
  </si>
  <si>
    <t>4/26(土)</t>
  </si>
  <si>
    <t>4/27(日)</t>
  </si>
  <si>
    <t>4/28(月)</t>
  </si>
  <si>
    <t>4/29(火)</t>
  </si>
  <si>
    <t>4/30(水)</t>
  </si>
  <si>
    <t>→</t>
  </si>
  <si>
    <t>A</t>
  </si>
  <si>
    <t>B</t>
  </si>
  <si>
    <t>判定：(Ａ</t>
  </si>
  <si>
    <t>　  （同様に２月まで積算すること）　</t>
  </si>
  <si>
    <t>＋Ｂ</t>
  </si>
  <si>
    <t>＋Ｃ</t>
  </si>
  <si>
    <t>×3/4</t>
  </si>
  <si>
    <t>○前年度の実績が６か月未満の事業所（新規の場合も含む）</t>
  </si>
  <si>
    <t>人× ９０％×１か月の平均営業日数</t>
  </si>
  <si>
    <r>
      <t xml:space="preserve">人  </t>
    </r>
    <r>
      <rPr>
        <b/>
        <sz val="11"/>
        <color indexed="12"/>
        <rFont val="ＭＳ ゴシック"/>
        <family val="3"/>
      </rPr>
      <t>→</t>
    </r>
  </si>
  <si>
    <t>※　月途中からサービス提供を開始した場合の最初の月の営業日数は、「平均１か月の営業日数」算定の基礎に含めない</t>
  </si>
  <si>
    <t>運営規定上のサービス提供時間　　…　９：３０～１６：３０（７時間）</t>
  </si>
  <si>
    <t>運営規定上のサービス提供時間　　…　１０：００～１５：００（５時間）</t>
  </si>
  <si>
    <t>当該年度の平均１か月の営業日数　…　３０日（毎日）</t>
  </si>
  <si>
    <t>×3／4</t>
  </si>
  <si>
    <t>　※　月途中からサービス提供を開始した場合の最初の月の営業日数は、「平均１か月の営業日数」算定の基礎に含めないでください。</t>
  </si>
  <si>
    <t>×　平均１か月の営業日数</t>
  </si>
  <si>
    <t>運営規程上の定員　　　　　　　…　１５人（介護と予防を一体的に実施している場合、定員には予防の人数も含める）</t>
  </si>
  <si>
    <t>運営規程上の定員　　　　　　　　…　２０人（介護と予防を一体的に実施している場合、定員には予防の人数も含める）</t>
  </si>
  <si>
    <t>運営規定上のサービス提供時間　　…　９：３０～１６：００（６時間３０分）</t>
  </si>
  <si>
    <t>当該年度の平均１か月の営業日数　…　２５日</t>
  </si>
  <si>
    <t>大規模型事業所(Ⅰ)</t>
  </si>
  <si>
    <t>☆　４月分の積算例 → 要支援者数は同時にサービス提供を受けた最大の人数で算出した場合</t>
  </si>
  <si>
    <t>新規指定時：</t>
  </si>
  <si>
    <t>　　　※　前年度実績が６月に満たないため、次年度の事業所規模は変更しない</t>
  </si>
  <si>
    <r>
      <t xml:space="preserve">　  </t>
    </r>
    <r>
      <rPr>
        <b/>
        <sz val="11"/>
        <color indexed="12"/>
        <rFont val="ＭＳ ゴシック"/>
        <family val="3"/>
      </rPr>
      <t>→</t>
    </r>
  </si>
  <si>
    <t>A</t>
  </si>
  <si>
    <t>B</t>
  </si>
  <si>
    <t>C</t>
  </si>
  <si>
    <t>判定：(Ａ</t>
  </si>
  <si>
    <t>＋Ｂ</t>
  </si>
  <si>
    <t>＋Ｃ</t>
  </si>
  <si>
    <t>×1／2)</t>
  </si>
  <si>
    <t>＝</t>
  </si>
  <si>
    <t>×３／４</t>
  </si>
  <si>
    <t>☆　同時にサービス提供を受けた最大の人数の例①</t>
  </si>
  <si>
    <t>☆　同時にサービス提供を受けた最大の人数の例②</t>
  </si>
  <si>
    <t>２名</t>
  </si>
  <si>
    <t>１名</t>
  </si>
  <si>
    <t>【前年度の実績が６か月以上の事業所用（定員変更なし）参考例】</t>
  </si>
  <si>
    <t>【前年度の実績が６か月以上の事業所用（２５％以上定員変更）参考例】</t>
  </si>
  <si>
    <t>　　　　　　※　９月１日の定員変更時は、事業所規模は見直さない。</t>
  </si>
  <si>
    <t>（参考例３）</t>
  </si>
  <si>
    <r>
      <t>運営規程上の定員　　　２３人　→　</t>
    </r>
    <r>
      <rPr>
        <u val="single"/>
        <sz val="11"/>
        <rFont val="ＭＳ ゴシック"/>
        <family val="3"/>
      </rPr>
      <t>９月１日より</t>
    </r>
    <r>
      <rPr>
        <sz val="11"/>
        <rFont val="ＭＳ ゴシック"/>
        <family val="3"/>
      </rPr>
      <t>１３人に定員変更した場合</t>
    </r>
  </si>
  <si>
    <r>
      <t>運営規程上の定員　　　２３人　→　</t>
    </r>
    <r>
      <rPr>
        <u val="single"/>
        <sz val="11"/>
        <rFont val="ＭＳ ゴシック"/>
        <family val="3"/>
      </rPr>
      <t>４月１日より</t>
    </r>
    <r>
      <rPr>
        <sz val="11"/>
        <rFont val="ＭＳ ゴシック"/>
        <family val="3"/>
      </rPr>
      <t>１３人に定員変更した場合</t>
    </r>
  </si>
  <si>
    <t>人　× ９０％　×　１か月の平均営業日数</t>
  </si>
  <si>
    <r>
      <t>人</t>
    </r>
    <r>
      <rPr>
        <b/>
        <sz val="11"/>
        <color indexed="12"/>
        <rFont val="ＭＳ ゴシック"/>
        <family val="3"/>
      </rPr>
      <t>　→</t>
    </r>
  </si>
  <si>
    <t>営業日数　　　　　　　　　　　…　月曜から金曜の週５日</t>
  </si>
  <si>
    <t>営業日数　　　　　　　　　　　…　月曜から土曜の週６日</t>
  </si>
  <si>
    <t>当該年度の平均１か月の営業日数　…　月曜から金曜の週５日（２０日）</t>
  </si>
  <si>
    <t>【新規指定事業所用　参考例】</t>
  </si>
  <si>
    <t>（参考例４）</t>
  </si>
  <si>
    <t>【前年度の実績が６か月未満の事業所用（定員変更なし）参考例】</t>
  </si>
  <si>
    <t>（参考例５）</t>
  </si>
  <si>
    <t>人  →</t>
  </si>
  <si>
    <r>
      <t>この日の要支援者数は２＋２＝</t>
    </r>
    <r>
      <rPr>
        <b/>
        <sz val="11"/>
        <rFont val="ＭＳ ゴシック"/>
        <family val="3"/>
      </rPr>
      <t>「４人」</t>
    </r>
  </si>
  <si>
    <t xml:space="preserve"> 9:00～16:00</t>
  </si>
  <si>
    <t xml:space="preserve"> 9:00～12:15</t>
  </si>
  <si>
    <t>12:45～16:00</t>
  </si>
  <si>
    <t>【前年度の実績が６か月未満の事業所用（２５％以上定員変更）参考例】</t>
  </si>
  <si>
    <t>（参考例６）</t>
  </si>
  <si>
    <t>→</t>
  </si>
  <si>
    <t>　　　　　次年度の事業所規模は変更しない</t>
  </si>
  <si>
    <t>（参考例７）</t>
  </si>
  <si>
    <t>　　　　　　※　次年度の規模届出の際は、年間実績で計算する。</t>
  </si>
  <si>
    <t>　　　　　　※　次年度の規模届出の際は、参考例２により届出を行った上で、４月10日までに定員変更、規模見直しの届出を行う。</t>
  </si>
  <si>
    <t>　　　※　25％以上の定員増で、年度が変わる際の変更であっても、前年度実績が６月に満たないため、</t>
  </si>
  <si>
    <t>運営規程上のサービス提供時間　…　９：３０～１６：００（６時間３０分）</t>
  </si>
  <si>
    <t>（参考例１）介護予防を一体的に行っている事業所では、要支援者数は、要介護者と同様、サービス提供を受けた時間によって、係数（1/2，3/4）を乗じて算出する</t>
  </si>
  <si>
    <t>（参考例２）上記の算出が困難な場合は、その日の延人員数ではなく、同時にサービス提供を受けた最大の人数を、６時間以上の利用人数に含める</t>
  </si>
  <si>
    <t>要介護者(6H～8H)</t>
  </si>
  <si>
    <t>要介護者(4H～6H)</t>
  </si>
  <si>
    <t>14:00～16:00</t>
  </si>
  <si>
    <t xml:space="preserve"> 9:30～11:30</t>
  </si>
  <si>
    <t>11:45～13:45</t>
  </si>
  <si>
    <t>　※　重なる時間帯がある</t>
  </si>
  <si>
    <t>　※　重なる時間帯はない</t>
  </si>
  <si>
    <t>２名</t>
  </si>
  <si>
    <t>３名</t>
  </si>
  <si>
    <r>
      <t>この日の要支援者数は</t>
    </r>
    <r>
      <rPr>
        <b/>
        <sz val="11"/>
        <rFont val="ＭＳ ゴシック"/>
        <family val="3"/>
      </rPr>
      <t>「３人」</t>
    </r>
  </si>
  <si>
    <t>（参考例８）</t>
  </si>
  <si>
    <t>　事業所規模の区分決定に参考となる「前年度１月当たりの平均利用延人員数の算定表」を作成しましたので、下記の留意事項及び参考例を確認の上、ご活用ください。</t>
  </si>
  <si>
    <r>
      <t xml:space="preserve">  また、「前年度１月当たりの平均利用延人員数の算定」に係る積算資料は、各事業所において、</t>
    </r>
    <r>
      <rPr>
        <u val="double"/>
        <sz val="12"/>
        <color indexed="10"/>
        <rFont val="ＭＳ ゴシック"/>
        <family val="3"/>
      </rPr>
      <t>５年間保存</t>
    </r>
    <r>
      <rPr>
        <sz val="12"/>
        <rFont val="ＭＳ ゴシック"/>
        <family val="3"/>
      </rPr>
      <t>をお願いします。</t>
    </r>
  </si>
  <si>
    <t>　　　　　　※　次年度の規模届出の際に４月１日の定員変更が明らかな場合は、定員変更、規模見直しの届出を同時に行ってもよい。</t>
  </si>
  <si>
    <t>※　毎日（日祝日も）営業している場合であっても、合計利用人数に６／７を乗じない。</t>
  </si>
  <si>
    <t>事業所番号</t>
  </si>
  <si>
    <t>事業者（法人）名</t>
  </si>
  <si>
    <t>代表者名</t>
  </si>
  <si>
    <t>事業所名</t>
  </si>
  <si>
    <t>D</t>
  </si>
  <si>
    <t>+Ｄ</t>
  </si>
  <si>
    <t>×1／4)</t>
  </si>
  <si>
    <t>×1／2</t>
  </si>
  <si>
    <t>1～2時間  利用人数</t>
  </si>
  <si>
    <t>3～4,2～3時間 利用人数</t>
  </si>
  <si>
    <t>＝</t>
  </si>
  <si>
    <t>通所リハビリテーション事業所における</t>
  </si>
  <si>
    <t>事業所規模による区分の取扱いについて</t>
  </si>
  <si>
    <t>　通常規模 ・ 大規模(Ⅰ) ・ 大規模(Ⅱ)　（該当するものを○で囲む）</t>
  </si>
  <si>
    <t>　　４時間以上６時間未満の場合は、３／４を乗じて換算します。</t>
  </si>
  <si>
    <t>　※　利用人数は、１時間以上２時間未満の報酬を請求している場合は、１／４、３時間以上４時間未満（２時間以上３時間未満）の場合は、１／２、</t>
  </si>
  <si>
    <r>
      <t>　※　</t>
    </r>
    <r>
      <rPr>
        <b/>
        <sz val="10"/>
        <rFont val="ＭＳ ゴシック"/>
        <family val="3"/>
      </rPr>
      <t>介護予防を一体的に実施している事業所にあっては、２時間未満のサービス提供を行っている場合は、１／４、２時間以上４時間未満のサービス提供を</t>
    </r>
  </si>
  <si>
    <t>　　行っている場合は、１／２、４時間以上６時間未満のサービス提供を行っている場合は、３／４を乗じて換算します。</t>
  </si>
  <si>
    <t>指定年月日：平成２４年１１月１日、運営規程上の定員：３０人　　</t>
  </si>
  <si>
    <r>
      <t>　 平成２５年２月１日、</t>
    </r>
    <r>
      <rPr>
        <u val="single"/>
        <sz val="11"/>
        <rFont val="ＭＳ ゴシック"/>
        <family val="3"/>
      </rPr>
      <t>定員を２０人に変更</t>
    </r>
  </si>
  <si>
    <t>　　※　25％以上の定員減であっても、年度途中の変更で、また、前年度実績が６月に満たないため、</t>
  </si>
  <si>
    <t>　　　次年度の事業所規模は変更しない</t>
  </si>
  <si>
    <t>指定年月日：平成２４年１１月１日、運営規程上の定員：２０人　　</t>
  </si>
  <si>
    <r>
      <t>　 平成２５年４月１日、</t>
    </r>
    <r>
      <rPr>
        <u val="single"/>
        <sz val="11"/>
        <rFont val="ＭＳ ゴシック"/>
        <family val="3"/>
      </rPr>
      <t>定員を３５人に変更</t>
    </r>
  </si>
  <si>
    <t>　平成１８年４月の介護保険制度改正において、通所介護事業所及び通所リハビリテーション事業所においては前年度（３月を除く）の１月当たりの平均利用延人員数で事業所の規模を区分し、介護報酬を算定することになっています。</t>
  </si>
  <si>
    <t>　＊　算定表の「規模変更の有無」欄が「有」の場合、西宮市において内容確認の
　　上、お知らせします。</t>
  </si>
  <si>
    <t>※　様式、提出先の詳細については、市のホームページで確認してください。</t>
  </si>
  <si>
    <t>　　ＨＰアドレス　→　http://www.nishi.or.jp</t>
  </si>
  <si>
    <t xml:space="preserve">     『西宮市HP＞くらしの手続き＞介護保険＞介護保険サービス事業者情報』</t>
  </si>
  <si>
    <t>　前年度の実績が６月に満たない事業所（新規指定、再開を含む）は、当該年度に係る平均利用延人員数については、便宜上、市に届け出た当該事業所の利用定員の９０％に予定される平均１か月の営業日数を乗じて得た数とする。</t>
  </si>
  <si>
    <t>①　介護給付費算定に係る体制等に関する届出書・変更届出書</t>
  </si>
  <si>
    <t>②　（別紙1）介護給付費算定に係る体制状況一覧表　</t>
  </si>
  <si>
    <t>③　（参考様式1）前年度１月当たりの平均利用延人員数の算定表</t>
  </si>
  <si>
    <t>令和　　　年度事業所規模の届出（前年度１月当たりの平均利用延人員数の算定表）</t>
  </si>
  <si>
    <r>
      <t xml:space="preserve">  なお、毎年度３月３１日時点において事業を実施しており、４月以降も引き続き事業を実施する</t>
    </r>
    <r>
      <rPr>
        <u val="double"/>
        <sz val="12"/>
        <color indexed="10"/>
        <rFont val="ＭＳ ゴシック"/>
        <family val="3"/>
      </rPr>
      <t>全ての事業者</t>
    </r>
    <r>
      <rPr>
        <sz val="12"/>
        <rFont val="ＭＳ ゴシック"/>
        <family val="3"/>
      </rPr>
      <t>は、次年度（４月以降）の事業所規模区分に変更がないかどうかの確認を行い、事業所規模区分に変更がある場合は、</t>
    </r>
    <r>
      <rPr>
        <u val="double"/>
        <sz val="12"/>
        <color indexed="10"/>
        <rFont val="ＭＳ ゴシック"/>
        <family val="3"/>
      </rPr>
      <t>３月１５日までに下記の書類を西宮市へ提出</t>
    </r>
    <r>
      <rPr>
        <sz val="12"/>
        <rFont val="ＭＳ ゴシック"/>
        <family val="3"/>
      </rPr>
      <t>してください。</t>
    </r>
  </si>
  <si>
    <r>
      <t>〔提出書類〕</t>
    </r>
    <r>
      <rPr>
        <b/>
        <sz val="12"/>
        <color indexed="12"/>
        <rFont val="ＭＳ ゴシック"/>
        <family val="3"/>
      </rPr>
      <t>※計算の結果、規模区分に変更がある場合以下を提出してください</t>
    </r>
  </si>
  <si>
    <t>　　　より、『介護給付費算定に係る体制等に関する届出書の提出について』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</si>
</sst>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39"/>
      <name val="ＭＳ 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u val="single"/>
      <sz val="11"/>
      <color indexed="39"/>
      <name val="ＭＳ ゴシック"/>
      <family val="3"/>
    </font>
    <font>
      <u val="double"/>
      <sz val="12"/>
      <color indexed="10"/>
      <name val="ＭＳ ゴシック"/>
      <family val="3"/>
    </font>
    <font>
      <b/>
      <sz val="14"/>
      <name val="ＭＳ ゴシック"/>
      <family val="3"/>
    </font>
    <font>
      <b/>
      <sz val="12"/>
      <color indexed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9" fillId="0" borderId="13" xfId="0" applyNumberFormat="1" applyFont="1" applyBorder="1" applyAlignment="1">
      <alignment vertical="center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>
      <alignment horizontal="center" vertical="center"/>
    </xf>
    <xf numFmtId="177" fontId="9" fillId="0" borderId="1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top" wrapText="1"/>
    </xf>
    <xf numFmtId="0" fontId="9" fillId="0" borderId="14" xfId="0" applyFont="1" applyBorder="1" applyAlignment="1">
      <alignment horizontal="left" vertical="center"/>
    </xf>
    <xf numFmtId="56" fontId="7" fillId="0" borderId="23" xfId="0" applyNumberFormat="1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center" vertical="center"/>
    </xf>
    <xf numFmtId="56" fontId="7" fillId="0" borderId="19" xfId="0" applyNumberFormat="1" applyFont="1" applyBorder="1" applyAlignment="1">
      <alignment horizontal="center" vertical="center"/>
    </xf>
    <xf numFmtId="56" fontId="7" fillId="0" borderId="24" xfId="0" applyNumberFormat="1" applyFont="1" applyBorder="1" applyAlignment="1">
      <alignment horizontal="center" vertical="center"/>
    </xf>
    <xf numFmtId="56" fontId="7" fillId="0" borderId="14" xfId="0" applyNumberFormat="1" applyFont="1" applyBorder="1" applyAlignment="1">
      <alignment horizontal="center" vertical="center"/>
    </xf>
    <xf numFmtId="56" fontId="7" fillId="0" borderId="13" xfId="0" applyNumberFormat="1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7" fillId="0" borderId="2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1" xfId="0" applyFont="1" applyBorder="1" applyAlignment="1">
      <alignment vertical="center"/>
    </xf>
    <xf numFmtId="176" fontId="5" fillId="0" borderId="21" xfId="49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177" fontId="5" fillId="0" borderId="13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9" fillId="0" borderId="20" xfId="49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77" fontId="9" fillId="0" borderId="26" xfId="49" applyNumberFormat="1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77" fontId="6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184" fontId="9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6" fillId="34" borderId="0" xfId="0" applyFont="1" applyFill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25</xdr:row>
      <xdr:rowOff>171450</xdr:rowOff>
    </xdr:from>
    <xdr:to>
      <xdr:col>14</xdr:col>
      <xdr:colOff>66675</xdr:colOff>
      <xdr:row>26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5724525" y="4238625"/>
          <a:ext cx="3314700" cy="171450"/>
        </a:xfrm>
        <a:prstGeom prst="wedgeRoundRectCallout">
          <a:avLst>
            <a:gd name="adj1" fmla="val 26722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毎日営業している場合は、月数で除する前に６／７を乗じること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>
          <a:off x="2314575" y="5181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2" name="Line 4"/>
        <xdr:cNvSpPr>
          <a:spLocks/>
        </xdr:cNvSpPr>
      </xdr:nvSpPr>
      <xdr:spPr>
        <a:xfrm>
          <a:off x="2314575" y="7067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781050</xdr:colOff>
      <xdr:row>19</xdr:row>
      <xdr:rowOff>47625</xdr:rowOff>
    </xdr:from>
    <xdr:to>
      <xdr:col>13</xdr:col>
      <xdr:colOff>257175</xdr:colOff>
      <xdr:row>44</xdr:row>
      <xdr:rowOff>123825</xdr:rowOff>
    </xdr:to>
    <xdr:sp>
      <xdr:nvSpPr>
        <xdr:cNvPr id="3" name="Line 5"/>
        <xdr:cNvSpPr>
          <a:spLocks/>
        </xdr:cNvSpPr>
      </xdr:nvSpPr>
      <xdr:spPr>
        <a:xfrm flipH="1" flipV="1">
          <a:off x="2305050" y="3171825"/>
          <a:ext cx="8172450" cy="43624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19</xdr:row>
      <xdr:rowOff>133350</xdr:rowOff>
    </xdr:from>
    <xdr:to>
      <xdr:col>13</xdr:col>
      <xdr:colOff>266700</xdr:colOff>
      <xdr:row>46</xdr:row>
      <xdr:rowOff>95250</xdr:rowOff>
    </xdr:to>
    <xdr:sp>
      <xdr:nvSpPr>
        <xdr:cNvPr id="4" name="Line 6"/>
        <xdr:cNvSpPr>
          <a:spLocks/>
        </xdr:cNvSpPr>
      </xdr:nvSpPr>
      <xdr:spPr>
        <a:xfrm flipH="1" flipV="1">
          <a:off x="2295525" y="3257550"/>
          <a:ext cx="8191500" cy="45910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20</xdr:row>
      <xdr:rowOff>123825</xdr:rowOff>
    </xdr:from>
    <xdr:to>
      <xdr:col>13</xdr:col>
      <xdr:colOff>257175</xdr:colOff>
      <xdr:row>45</xdr:row>
      <xdr:rowOff>95250</xdr:rowOff>
    </xdr:to>
    <xdr:sp>
      <xdr:nvSpPr>
        <xdr:cNvPr id="5" name="Line 7"/>
        <xdr:cNvSpPr>
          <a:spLocks/>
        </xdr:cNvSpPr>
      </xdr:nvSpPr>
      <xdr:spPr>
        <a:xfrm flipH="1" flipV="1">
          <a:off x="2276475" y="3419475"/>
          <a:ext cx="8201025" cy="4257675"/>
        </a:xfrm>
        <a:prstGeom prst="line">
          <a:avLst/>
        </a:prstGeom>
        <a:noFill/>
        <a:ln w="1270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0</xdr:rowOff>
    </xdr:from>
    <xdr:to>
      <xdr:col>2</xdr:col>
      <xdr:colOff>152400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0</xdr:rowOff>
    </xdr:from>
    <xdr:to>
      <xdr:col>2</xdr:col>
      <xdr:colOff>152400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16764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11</xdr:row>
      <xdr:rowOff>0</xdr:rowOff>
    </xdr:from>
    <xdr:to>
      <xdr:col>1</xdr:col>
      <xdr:colOff>742950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876300" y="266700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23</xdr:row>
      <xdr:rowOff>38100</xdr:rowOff>
    </xdr:from>
    <xdr:to>
      <xdr:col>1</xdr:col>
      <xdr:colOff>695325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535305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19050</xdr:rowOff>
    </xdr:from>
    <xdr:to>
      <xdr:col>1</xdr:col>
      <xdr:colOff>685800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>
          <a:off x="819150" y="270510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1" width="4.125" style="40" customWidth="1"/>
    <col min="2" max="2" width="85.125" style="40" customWidth="1"/>
    <col min="3" max="10" width="6.625" style="40" customWidth="1"/>
    <col min="11" max="11" width="11.625" style="40" customWidth="1"/>
    <col min="12" max="12" width="11.25390625" style="40" customWidth="1"/>
    <col min="13" max="14" width="6.625" style="40" customWidth="1"/>
    <col min="15" max="15" width="2.875" style="40" customWidth="1"/>
    <col min="16" max="16" width="7.125" style="40" customWidth="1"/>
    <col min="17" max="17" width="6.625" style="40" customWidth="1"/>
    <col min="18" max="16384" width="9.00390625" style="40" customWidth="1"/>
  </cols>
  <sheetData>
    <row r="1" spans="1:12" s="81" customFormat="1" ht="21" customHeight="1">
      <c r="A1" s="89" t="s">
        <v>189</v>
      </c>
      <c r="B1" s="89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81" customFormat="1" ht="21" customHeight="1">
      <c r="A2" s="89" t="s">
        <v>190</v>
      </c>
      <c r="B2" s="89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2" s="81" customFormat="1" ht="30" customHeight="1">
      <c r="A3" s="88"/>
      <c r="B3" s="88"/>
    </row>
    <row r="4" spans="1:2" s="81" customFormat="1" ht="54" customHeight="1">
      <c r="A4" s="88" t="s">
        <v>202</v>
      </c>
      <c r="B4" s="88"/>
    </row>
    <row r="5" spans="1:2" s="81" customFormat="1" ht="39" customHeight="1">
      <c r="A5" s="88" t="s">
        <v>174</v>
      </c>
      <c r="B5" s="88"/>
    </row>
    <row r="6" spans="1:2" s="81" customFormat="1" ht="68.25" customHeight="1">
      <c r="A6" s="88" t="s">
        <v>212</v>
      </c>
      <c r="B6" s="88"/>
    </row>
    <row r="7" spans="1:2" s="81" customFormat="1" ht="39" customHeight="1">
      <c r="A7" s="88" t="s">
        <v>175</v>
      </c>
      <c r="B7" s="88"/>
    </row>
    <row r="8" s="81" customFormat="1" ht="18" customHeight="1">
      <c r="B8" s="81" t="s">
        <v>61</v>
      </c>
    </row>
    <row r="9" spans="1:2" s="81" customFormat="1" ht="18" customHeight="1">
      <c r="A9" s="87" t="s">
        <v>213</v>
      </c>
      <c r="B9" s="88"/>
    </row>
    <row r="10" s="81" customFormat="1" ht="19.5" customHeight="1">
      <c r="B10" s="81" t="s">
        <v>208</v>
      </c>
    </row>
    <row r="11" spans="1:2" s="81" customFormat="1" ht="19.5" customHeight="1">
      <c r="A11" s="81" t="s">
        <v>40</v>
      </c>
      <c r="B11" s="81" t="s">
        <v>209</v>
      </c>
    </row>
    <row r="12" s="81" customFormat="1" ht="19.5" customHeight="1">
      <c r="B12" s="81" t="s">
        <v>210</v>
      </c>
    </row>
    <row r="13" s="81" customFormat="1" ht="33" customHeight="1">
      <c r="B13" s="81" t="s">
        <v>203</v>
      </c>
    </row>
    <row r="14" s="81" customFormat="1" ht="19.5" customHeight="1">
      <c r="B14" s="81" t="s">
        <v>204</v>
      </c>
    </row>
    <row r="15" s="81" customFormat="1" ht="19.5" customHeight="1">
      <c r="B15" s="81" t="s">
        <v>205</v>
      </c>
    </row>
    <row r="16" s="81" customFormat="1" ht="19.5" customHeight="1">
      <c r="B16" s="81" t="s">
        <v>206</v>
      </c>
    </row>
    <row r="17" s="81" customFormat="1" ht="19.5" customHeight="1">
      <c r="B17" s="81" t="s">
        <v>214</v>
      </c>
    </row>
  </sheetData>
  <sheetProtection/>
  <mergeCells count="8">
    <mergeCell ref="A9:B9"/>
    <mergeCell ref="A1:B1"/>
    <mergeCell ref="A2:B2"/>
    <mergeCell ref="A4:B4"/>
    <mergeCell ref="A7:B7"/>
    <mergeCell ref="A3:B3"/>
    <mergeCell ref="A5:B5"/>
    <mergeCell ref="A6:B6"/>
  </mergeCells>
  <printOptions horizontalCentered="1"/>
  <pageMargins left="0.7874015748031497" right="0.5905511811023623" top="0.7874015748031497" bottom="0.5905511811023623" header="0.5118110236220472" footer="0.5118110236220472"/>
  <pageSetup fitToHeight="3" horizontalDpi="600" verticalDpi="600" orientation="portrait" paperSize="9" scale="97" r:id="rId1"/>
  <rowBreaks count="2" manualBreakCount="2">
    <brk id="17" max="255" man="1"/>
    <brk id="13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625" style="8" customWidth="1"/>
    <col min="2" max="13" width="7.875" style="8" customWidth="1"/>
    <col min="14" max="14" width="2.625" style="8" customWidth="1"/>
    <col min="15" max="16" width="9.625" style="8" customWidth="1"/>
    <col min="17" max="17" width="5.625" style="8" customWidth="1"/>
    <col min="18" max="18" width="4.625" style="8" customWidth="1"/>
    <col min="19" max="19" width="3.375" style="8" customWidth="1"/>
    <col min="20" max="16384" width="9.00390625" style="8" customWidth="1"/>
  </cols>
  <sheetData>
    <row r="1" spans="1:16" s="5" customFormat="1" ht="15" customHeight="1">
      <c r="A1" s="6" t="s">
        <v>10</v>
      </c>
      <c r="B1" s="93" t="s">
        <v>211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O1" s="6"/>
      <c r="P1" s="6"/>
    </row>
    <row r="2" spans="1:16" ht="14.25" customHeight="1">
      <c r="A2" s="7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7"/>
      <c r="P2" s="7"/>
    </row>
    <row r="3" spans="1:14" ht="14.25" customHeight="1">
      <c r="A3" s="8" t="s">
        <v>179</v>
      </c>
      <c r="B3" s="83"/>
      <c r="C3" s="83"/>
      <c r="D3" s="83"/>
      <c r="E3" s="83"/>
      <c r="F3" s="83"/>
      <c r="G3" s="83"/>
      <c r="H3" s="29"/>
      <c r="I3" s="29"/>
      <c r="J3" s="29"/>
      <c r="K3" s="29"/>
      <c r="L3" s="29"/>
      <c r="M3" s="29"/>
      <c r="N3" s="29"/>
    </row>
    <row r="4" spans="2:14" ht="14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4.25" customHeight="1">
      <c r="A5" s="8" t="s">
        <v>180</v>
      </c>
      <c r="B5" s="83"/>
      <c r="C5" s="83"/>
      <c r="D5" s="83"/>
      <c r="E5" s="83"/>
      <c r="F5" s="83"/>
      <c r="G5" s="84"/>
      <c r="H5" s="29"/>
      <c r="I5" s="29"/>
      <c r="J5" s="29"/>
      <c r="K5" s="29"/>
      <c r="L5" s="29"/>
      <c r="M5" s="29"/>
      <c r="N5" s="29"/>
    </row>
    <row r="6" spans="2:14" ht="14.2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2" ht="14.25" customHeight="1">
      <c r="A7" s="8" t="s">
        <v>181</v>
      </c>
      <c r="B7" s="23"/>
      <c r="C7" s="23"/>
      <c r="D7" s="23"/>
      <c r="E7" s="23"/>
      <c r="F7" s="23"/>
      <c r="G7" s="23"/>
      <c r="H7" s="21"/>
      <c r="I7" s="99" t="s">
        <v>178</v>
      </c>
      <c r="J7" s="99"/>
      <c r="K7" s="98"/>
      <c r="L7" s="98"/>
    </row>
    <row r="8" spans="2:12" ht="9" customHeight="1">
      <c r="B8" s="23"/>
      <c r="C8" s="21"/>
      <c r="D8" s="21"/>
      <c r="E8" s="21"/>
      <c r="F8" s="21"/>
      <c r="H8" s="21"/>
      <c r="I8" s="21"/>
      <c r="J8" s="21"/>
      <c r="K8" s="21"/>
      <c r="L8" s="21"/>
    </row>
    <row r="9" spans="1:3" ht="14.25" customHeight="1">
      <c r="A9" s="8" t="s">
        <v>11</v>
      </c>
      <c r="B9" s="24"/>
      <c r="C9" s="8" t="s">
        <v>12</v>
      </c>
    </row>
    <row r="10" ht="9" customHeight="1">
      <c r="B10" s="21"/>
    </row>
    <row r="11" spans="1:5" ht="14.25" customHeight="1">
      <c r="A11" s="8" t="s">
        <v>13</v>
      </c>
      <c r="C11" s="8" t="s">
        <v>14</v>
      </c>
      <c r="D11" s="8" t="s">
        <v>15</v>
      </c>
      <c r="E11" s="8" t="s">
        <v>16</v>
      </c>
    </row>
    <row r="12" ht="9" customHeight="1"/>
    <row r="13" ht="14.25" customHeight="1">
      <c r="A13" s="8" t="s">
        <v>47</v>
      </c>
    </row>
    <row r="14" ht="9" customHeight="1"/>
    <row r="15" spans="1:16" s="20" customFormat="1" ht="14.25" customHeight="1">
      <c r="A15" s="20" t="s">
        <v>58</v>
      </c>
      <c r="C15" s="20" t="s">
        <v>56</v>
      </c>
      <c r="D15" s="90" t="s">
        <v>191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4:16" s="20" customFormat="1" ht="9" customHeight="1"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s="20" customFormat="1" ht="14.25" customHeight="1">
      <c r="A17" s="20" t="s">
        <v>59</v>
      </c>
      <c r="C17" s="20" t="s">
        <v>57</v>
      </c>
      <c r="D17" s="90" t="s">
        <v>60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ht="9" customHeight="1">
      <c r="A18" s="7"/>
    </row>
    <row r="19" spans="1:16" ht="14.25" customHeight="1">
      <c r="A19" s="10" t="s">
        <v>26</v>
      </c>
      <c r="B19" s="10" t="s">
        <v>17</v>
      </c>
      <c r="C19" s="10" t="s">
        <v>18</v>
      </c>
      <c r="D19" s="10" t="s">
        <v>19</v>
      </c>
      <c r="E19" s="10" t="s">
        <v>0</v>
      </c>
      <c r="F19" s="10" t="s">
        <v>1</v>
      </c>
      <c r="G19" s="10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7</v>
      </c>
      <c r="M19" s="10" t="s">
        <v>8</v>
      </c>
      <c r="N19" s="91" t="s">
        <v>20</v>
      </c>
      <c r="O19" s="92"/>
      <c r="P19" s="61"/>
    </row>
    <row r="20" spans="1:16" ht="14.25" customHeight="1">
      <c r="A20" s="22" t="s">
        <v>45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63"/>
      <c r="N20" s="11" t="s">
        <v>41</v>
      </c>
      <c r="O20" s="60">
        <f>SUM(B20:M20)</f>
        <v>0</v>
      </c>
      <c r="P20" s="62"/>
    </row>
    <row r="21" spans="1:16" ht="14.25" customHeight="1">
      <c r="A21" s="22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63"/>
      <c r="N21" s="11" t="s">
        <v>42</v>
      </c>
      <c r="O21" s="60">
        <f>SUM(B21:M21)</f>
        <v>0</v>
      </c>
      <c r="P21" s="62"/>
    </row>
    <row r="22" spans="1:16" ht="14.25" customHeight="1">
      <c r="A22" s="22" t="s">
        <v>187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63"/>
      <c r="N22" s="11" t="s">
        <v>43</v>
      </c>
      <c r="O22" s="60">
        <f>SUM(B22:M22)</f>
        <v>0</v>
      </c>
      <c r="P22" s="62"/>
    </row>
    <row r="23" spans="1:16" ht="14.25" customHeight="1">
      <c r="A23" s="22" t="s">
        <v>186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63"/>
      <c r="N23" s="11" t="s">
        <v>182</v>
      </c>
      <c r="O23" s="60">
        <f>SUM(B23:M23)</f>
        <v>0</v>
      </c>
      <c r="P23" s="62"/>
    </row>
    <row r="24" ht="9" customHeight="1" thickBot="1"/>
    <row r="25" spans="1:16" ht="14.25" customHeight="1" thickBot="1">
      <c r="A25" s="13" t="s">
        <v>52</v>
      </c>
      <c r="B25" s="14">
        <f>O20</f>
        <v>0</v>
      </c>
      <c r="C25" s="15" t="s">
        <v>22</v>
      </c>
      <c r="D25" s="14">
        <f>O21</f>
        <v>0</v>
      </c>
      <c r="E25" s="7" t="s">
        <v>107</v>
      </c>
      <c r="F25" s="15" t="s">
        <v>53</v>
      </c>
      <c r="G25" s="14">
        <f>O22</f>
        <v>0</v>
      </c>
      <c r="H25" s="7" t="s">
        <v>185</v>
      </c>
      <c r="I25" s="15" t="s">
        <v>183</v>
      </c>
      <c r="J25" s="14">
        <f>O23</f>
        <v>0</v>
      </c>
      <c r="K25" s="7" t="s">
        <v>184</v>
      </c>
      <c r="L25" s="16" t="s">
        <v>24</v>
      </c>
      <c r="M25" s="17">
        <v>11</v>
      </c>
      <c r="N25" s="16" t="s">
        <v>188</v>
      </c>
      <c r="O25" s="85">
        <f>IF(M25=0,"",ROUNDUP((B25+D25*3/4+G25*1/2+J25*1/4)/M25,0))</f>
        <v>0</v>
      </c>
      <c r="P25" s="8" t="s">
        <v>29</v>
      </c>
    </row>
    <row r="26" spans="1:12" ht="14.25" customHeight="1">
      <c r="A26" s="13"/>
      <c r="B26" s="18"/>
      <c r="E26" s="7"/>
      <c r="F26" s="15"/>
      <c r="G26" s="13"/>
      <c r="H26" s="7"/>
      <c r="I26" s="16"/>
      <c r="J26" s="19"/>
      <c r="K26" s="16"/>
      <c r="L26" s="9"/>
    </row>
    <row r="27" spans="1:12" ht="14.25" customHeight="1">
      <c r="A27" s="13"/>
      <c r="B27" s="18"/>
      <c r="C27" s="15"/>
      <c r="D27" s="18"/>
      <c r="E27" s="7"/>
      <c r="F27" s="15"/>
      <c r="G27" s="18"/>
      <c r="H27" s="7"/>
      <c r="I27" s="16"/>
      <c r="J27" s="19"/>
      <c r="K27" s="16"/>
      <c r="L27" s="7"/>
    </row>
    <row r="28" spans="1:16" ht="13.5" customHeight="1">
      <c r="A28" s="97" t="s">
        <v>193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13.5" customHeight="1">
      <c r="A29" s="97" t="s">
        <v>192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ht="13.5" customHeight="1">
      <c r="A30" s="97" t="s">
        <v>194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6" s="5" customFormat="1" ht="13.5" customHeight="1">
      <c r="A31" s="95" t="s">
        <v>195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s="5" customFormat="1" ht="13.5" customHeight="1">
      <c r="A32" s="95" t="s">
        <v>37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s="5" customFormat="1" ht="13.5" customHeight="1">
      <c r="A33" s="95" t="s">
        <v>38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ht="13.5" customHeight="1">
      <c r="A34" s="97" t="s">
        <v>48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ht="13.5" customHeight="1">
      <c r="A35" s="97" t="s">
        <v>49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2" ht="14.25" customHeight="1">
      <c r="A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ht="14.25" customHeight="1">
      <c r="A37" s="8" t="s">
        <v>100</v>
      </c>
    </row>
    <row r="38" ht="9" customHeight="1" thickBot="1"/>
    <row r="39" spans="1:11" ht="14.25" customHeight="1" thickBot="1">
      <c r="A39" s="25" t="s">
        <v>9</v>
      </c>
      <c r="B39" s="26"/>
      <c r="C39" s="4" t="s">
        <v>54</v>
      </c>
      <c r="G39" s="25" t="s">
        <v>109</v>
      </c>
      <c r="H39" s="26"/>
      <c r="I39" s="4" t="s">
        <v>25</v>
      </c>
      <c r="J39" s="27">
        <f>B39*0.9*H39</f>
        <v>0</v>
      </c>
      <c r="K39" s="8" t="s">
        <v>29</v>
      </c>
    </row>
    <row r="40" spans="1:10" ht="9" customHeight="1">
      <c r="A40" s="25"/>
      <c r="B40" s="21"/>
      <c r="C40" s="4"/>
      <c r="G40" s="25"/>
      <c r="H40" s="21"/>
      <c r="I40" s="4"/>
      <c r="J40" s="28"/>
    </row>
    <row r="41" spans="1:16" ht="14.25" customHeight="1">
      <c r="A41" s="96" t="s">
        <v>108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ht="14.25" customHeight="1"/>
    <row r="43" ht="13.5" customHeight="1">
      <c r="A43" s="20" t="s">
        <v>28</v>
      </c>
    </row>
    <row r="44" ht="13.5" customHeight="1">
      <c r="A44" s="8" t="s">
        <v>27</v>
      </c>
    </row>
    <row r="45" spans="1:7" ht="13.5" customHeight="1">
      <c r="A45" s="86" t="s">
        <v>50</v>
      </c>
      <c r="B45" s="86"/>
      <c r="C45" s="86"/>
      <c r="D45" s="86"/>
      <c r="E45" s="86"/>
      <c r="F45" s="86"/>
      <c r="G45" s="86"/>
    </row>
    <row r="46" spans="1:7" ht="13.5" customHeight="1">
      <c r="A46" s="86" t="s">
        <v>39</v>
      </c>
      <c r="B46" s="86"/>
      <c r="C46" s="86"/>
      <c r="D46" s="86"/>
      <c r="E46" s="86"/>
      <c r="F46" s="86"/>
      <c r="G46" s="86"/>
    </row>
    <row r="47" spans="1:7" ht="13.5" customHeight="1">
      <c r="A47" s="86" t="s">
        <v>51</v>
      </c>
      <c r="B47" s="86"/>
      <c r="C47" s="86"/>
      <c r="D47" s="86"/>
      <c r="E47" s="86"/>
      <c r="F47" s="86"/>
      <c r="G47" s="86"/>
    </row>
    <row r="48" spans="1:13" ht="13.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</sheetData>
  <sheetProtection/>
  <mergeCells count="19">
    <mergeCell ref="A48:F48"/>
    <mergeCell ref="G48:M48"/>
    <mergeCell ref="A35:P35"/>
    <mergeCell ref="K7:L7"/>
    <mergeCell ref="I7:J7"/>
    <mergeCell ref="A41:P41"/>
    <mergeCell ref="D15:P15"/>
    <mergeCell ref="A34:P34"/>
    <mergeCell ref="A29:P29"/>
    <mergeCell ref="A30:P30"/>
    <mergeCell ref="D16:P16"/>
    <mergeCell ref="D17:P17"/>
    <mergeCell ref="N19:O19"/>
    <mergeCell ref="B1:M1"/>
    <mergeCell ref="B2:N2"/>
    <mergeCell ref="A33:P33"/>
    <mergeCell ref="A31:P31"/>
    <mergeCell ref="A32:P32"/>
    <mergeCell ref="A28:P28"/>
  </mergeCells>
  <printOptions horizontalCentered="1"/>
  <pageMargins left="0.3937007874015748" right="0.3937007874015748" top="0.5905511811023623" bottom="0.3937007874015748" header="0.5118110236220472" footer="0.3937007874015748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47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.4921875" style="8" customWidth="1"/>
    <col min="2" max="2" width="18.50390625" style="8" customWidth="1"/>
    <col min="3" max="14" width="10.375" style="8" customWidth="1"/>
    <col min="15" max="15" width="3.625" style="8" customWidth="1"/>
    <col min="16" max="16" width="12.625" style="8" customWidth="1"/>
    <col min="17" max="16384" width="9.00390625" style="8" customWidth="1"/>
  </cols>
  <sheetData>
    <row r="1" spans="1:7" ht="18" customHeight="1">
      <c r="A1" s="118" t="s">
        <v>132</v>
      </c>
      <c r="B1" s="118"/>
      <c r="C1" s="118"/>
      <c r="D1" s="118"/>
      <c r="E1" s="118"/>
      <c r="F1" s="118"/>
      <c r="G1" s="118"/>
    </row>
    <row r="2" ht="13.5" customHeight="1">
      <c r="B2" s="7"/>
    </row>
    <row r="3" spans="3:14" ht="13.5" customHeight="1">
      <c r="C3" s="96" t="s">
        <v>110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ht="13.5" customHeight="1">
      <c r="B4" s="5"/>
      <c r="C4" s="96" t="s">
        <v>160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ht="13.5" customHeight="1">
      <c r="B5" s="5"/>
      <c r="C5" s="96" t="s">
        <v>141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ht="13.5" customHeight="1">
      <c r="B6" s="5"/>
    </row>
    <row r="7" spans="2:16" ht="13.5" customHeight="1">
      <c r="B7" s="104" t="s">
        <v>161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="5" customFormat="1" ht="6" customHeight="1"/>
    <row r="9" spans="1:16" ht="13.5" customHeight="1">
      <c r="A9" s="7"/>
      <c r="B9" s="10" t="s">
        <v>26</v>
      </c>
      <c r="C9" s="30" t="s">
        <v>17</v>
      </c>
      <c r="D9" s="10" t="s">
        <v>18</v>
      </c>
      <c r="E9" s="10" t="s">
        <v>19</v>
      </c>
      <c r="F9" s="10" t="s">
        <v>0</v>
      </c>
      <c r="G9" s="10" t="s">
        <v>1</v>
      </c>
      <c r="H9" s="10" t="s">
        <v>2</v>
      </c>
      <c r="I9" s="10" t="s">
        <v>3</v>
      </c>
      <c r="J9" s="10" t="s">
        <v>4</v>
      </c>
      <c r="K9" s="10" t="s">
        <v>5</v>
      </c>
      <c r="L9" s="10" t="s">
        <v>6</v>
      </c>
      <c r="M9" s="10" t="s">
        <v>7</v>
      </c>
      <c r="N9" s="10" t="s">
        <v>8</v>
      </c>
      <c r="O9" s="91" t="s">
        <v>20</v>
      </c>
      <c r="P9" s="105"/>
    </row>
    <row r="10" spans="1:16" ht="13.5" customHeight="1">
      <c r="A10" s="7"/>
      <c r="B10" s="41" t="s">
        <v>45</v>
      </c>
      <c r="C10" s="78">
        <v>168</v>
      </c>
      <c r="D10" s="53">
        <v>175</v>
      </c>
      <c r="E10" s="26">
        <v>158</v>
      </c>
      <c r="F10" s="26">
        <v>173</v>
      </c>
      <c r="G10" s="26">
        <v>162</v>
      </c>
      <c r="H10" s="26">
        <v>160</v>
      </c>
      <c r="I10" s="26">
        <v>175</v>
      </c>
      <c r="J10" s="26">
        <v>173</v>
      </c>
      <c r="K10" s="26">
        <v>164</v>
      </c>
      <c r="L10" s="26">
        <v>161</v>
      </c>
      <c r="M10" s="26">
        <v>162</v>
      </c>
      <c r="N10" s="64"/>
      <c r="O10" s="33" t="s">
        <v>93</v>
      </c>
      <c r="P10" s="54">
        <f>SUM(C10:N10)</f>
        <v>1831</v>
      </c>
    </row>
    <row r="11" spans="1:16" ht="13.5" customHeight="1">
      <c r="A11" s="7"/>
      <c r="B11" s="41" t="s">
        <v>21</v>
      </c>
      <c r="C11" s="26">
        <v>96</v>
      </c>
      <c r="D11" s="26">
        <v>95</v>
      </c>
      <c r="E11" s="26">
        <v>100</v>
      </c>
      <c r="F11" s="26">
        <v>98</v>
      </c>
      <c r="G11" s="26">
        <v>88</v>
      </c>
      <c r="H11" s="26">
        <v>102</v>
      </c>
      <c r="I11" s="26">
        <v>99</v>
      </c>
      <c r="J11" s="26">
        <v>87</v>
      </c>
      <c r="K11" s="26">
        <v>85</v>
      </c>
      <c r="L11" s="26">
        <v>91</v>
      </c>
      <c r="M11" s="26">
        <v>90</v>
      </c>
      <c r="N11" s="64"/>
      <c r="O11" s="33" t="s">
        <v>94</v>
      </c>
      <c r="P11" s="54">
        <f>SUM(C11:N11)</f>
        <v>1031</v>
      </c>
    </row>
    <row r="12" spans="1:16" ht="13.5" customHeight="1">
      <c r="A12" s="7"/>
      <c r="B12" s="41" t="s">
        <v>46</v>
      </c>
      <c r="C12" s="78">
        <v>19</v>
      </c>
      <c r="D12" s="53">
        <v>15</v>
      </c>
      <c r="E12" s="26">
        <v>19</v>
      </c>
      <c r="F12" s="26">
        <v>18</v>
      </c>
      <c r="G12" s="26">
        <v>19</v>
      </c>
      <c r="H12" s="26">
        <v>20</v>
      </c>
      <c r="I12" s="26">
        <v>17</v>
      </c>
      <c r="J12" s="26">
        <v>15</v>
      </c>
      <c r="K12" s="26">
        <v>17</v>
      </c>
      <c r="L12" s="26">
        <v>15</v>
      </c>
      <c r="M12" s="26">
        <v>14</v>
      </c>
      <c r="N12" s="64"/>
      <c r="O12" s="33" t="s">
        <v>55</v>
      </c>
      <c r="P12" s="54">
        <f>SUM(C12:N12)</f>
        <v>188</v>
      </c>
    </row>
    <row r="13" ht="13.5" customHeight="1" thickBot="1"/>
    <row r="14" spans="2:15" ht="13.5" customHeight="1" thickBot="1">
      <c r="B14" s="13" t="s">
        <v>95</v>
      </c>
      <c r="C14" s="14">
        <f>P10</f>
        <v>1831</v>
      </c>
      <c r="D14" s="15" t="s">
        <v>97</v>
      </c>
      <c r="E14" s="14">
        <f>P11</f>
        <v>1031</v>
      </c>
      <c r="F14" s="7" t="s">
        <v>99</v>
      </c>
      <c r="G14" s="15" t="s">
        <v>98</v>
      </c>
      <c r="H14" s="14">
        <f>P12</f>
        <v>188</v>
      </c>
      <c r="I14" s="7" t="s">
        <v>23</v>
      </c>
      <c r="J14" s="16" t="s">
        <v>24</v>
      </c>
      <c r="K14" s="17">
        <v>11</v>
      </c>
      <c r="L14" s="16" t="s">
        <v>44</v>
      </c>
      <c r="M14" s="58">
        <f>IF(K14=0,"",ROUNDUP((C14+E14*3/4+H14*1/2)/K14,0))</f>
        <v>246</v>
      </c>
      <c r="N14" s="52" t="s">
        <v>92</v>
      </c>
      <c r="O14" s="75" t="s">
        <v>31</v>
      </c>
    </row>
    <row r="15" spans="2:15" ht="13.5" customHeight="1">
      <c r="B15" s="13"/>
      <c r="C15" s="18"/>
      <c r="D15" s="15"/>
      <c r="E15" s="18"/>
      <c r="F15" s="7"/>
      <c r="G15" s="15"/>
      <c r="H15" s="18"/>
      <c r="I15" s="7"/>
      <c r="J15" s="16"/>
      <c r="K15" s="19"/>
      <c r="L15" s="16"/>
      <c r="M15" s="79"/>
      <c r="N15" s="52"/>
      <c r="O15" s="75"/>
    </row>
    <row r="16" spans="2:13" ht="13.5" customHeight="1">
      <c r="B16" s="13"/>
      <c r="C16" s="18"/>
      <c r="F16" s="7"/>
      <c r="G16" s="15"/>
      <c r="H16" s="13"/>
      <c r="I16" s="7"/>
      <c r="J16" s="16"/>
      <c r="K16" s="19"/>
      <c r="L16" s="16"/>
      <c r="M16" s="31"/>
    </row>
    <row r="17" spans="2:16" ht="13.5" customHeight="1">
      <c r="B17" s="104" t="s">
        <v>162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="5" customFormat="1" ht="6" customHeight="1"/>
    <row r="19" spans="1:16" ht="13.5" customHeight="1">
      <c r="A19" s="7"/>
      <c r="B19" s="10" t="s">
        <v>26</v>
      </c>
      <c r="C19" s="30" t="s">
        <v>17</v>
      </c>
      <c r="D19" s="10" t="s">
        <v>18</v>
      </c>
      <c r="E19" s="10" t="s">
        <v>19</v>
      </c>
      <c r="F19" s="10" t="s">
        <v>0</v>
      </c>
      <c r="G19" s="10" t="s">
        <v>1</v>
      </c>
      <c r="H19" s="10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7</v>
      </c>
      <c r="N19" s="10" t="s">
        <v>8</v>
      </c>
      <c r="O19" s="91" t="s">
        <v>20</v>
      </c>
      <c r="P19" s="105"/>
    </row>
    <row r="20" spans="1:16" ht="13.5" customHeight="1">
      <c r="A20" s="7"/>
      <c r="B20" s="41" t="s">
        <v>45</v>
      </c>
      <c r="C20" s="78">
        <f>N45+N47</f>
        <v>214</v>
      </c>
      <c r="D20" s="53">
        <v>215</v>
      </c>
      <c r="E20" s="26">
        <v>208</v>
      </c>
      <c r="F20" s="26">
        <v>217</v>
      </c>
      <c r="G20" s="26">
        <v>202</v>
      </c>
      <c r="H20" s="26">
        <v>200</v>
      </c>
      <c r="I20" s="26">
        <v>215</v>
      </c>
      <c r="J20" s="26">
        <v>213</v>
      </c>
      <c r="K20" s="26">
        <v>204</v>
      </c>
      <c r="L20" s="26">
        <v>201</v>
      </c>
      <c r="M20" s="26">
        <v>202</v>
      </c>
      <c r="N20" s="64"/>
      <c r="O20" s="33" t="s">
        <v>93</v>
      </c>
      <c r="P20" s="54">
        <f>SUM(C20:N20)</f>
        <v>2291</v>
      </c>
    </row>
    <row r="21" spans="1:16" ht="13.5" customHeight="1">
      <c r="A21" s="7"/>
      <c r="B21" s="41" t="s">
        <v>21</v>
      </c>
      <c r="C21" s="26">
        <f>N46</f>
        <v>12</v>
      </c>
      <c r="D21" s="26">
        <v>14</v>
      </c>
      <c r="E21" s="26">
        <v>13</v>
      </c>
      <c r="F21" s="26">
        <v>14</v>
      </c>
      <c r="G21" s="26">
        <v>12</v>
      </c>
      <c r="H21" s="26">
        <v>11</v>
      </c>
      <c r="I21" s="26">
        <v>14</v>
      </c>
      <c r="J21" s="26">
        <v>13</v>
      </c>
      <c r="K21" s="26">
        <v>13</v>
      </c>
      <c r="L21" s="26">
        <v>10</v>
      </c>
      <c r="M21" s="26">
        <v>12</v>
      </c>
      <c r="N21" s="64"/>
      <c r="O21" s="33" t="s">
        <v>94</v>
      </c>
      <c r="P21" s="54">
        <f>SUM(C21:N21)</f>
        <v>138</v>
      </c>
    </row>
    <row r="22" spans="1:16" ht="13.5" customHeight="1">
      <c r="A22" s="7"/>
      <c r="B22" s="41" t="s">
        <v>46</v>
      </c>
      <c r="C22" s="78">
        <v>0</v>
      </c>
      <c r="D22" s="53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64"/>
      <c r="O22" s="33" t="s">
        <v>55</v>
      </c>
      <c r="P22" s="54">
        <f>SUM(C22:N22)</f>
        <v>0</v>
      </c>
    </row>
    <row r="23" ht="13.5" customHeight="1" thickBot="1"/>
    <row r="24" spans="2:15" ht="13.5" customHeight="1" thickBot="1">
      <c r="B24" s="13" t="s">
        <v>95</v>
      </c>
      <c r="C24" s="14">
        <f>P20</f>
        <v>2291</v>
      </c>
      <c r="D24" s="15" t="s">
        <v>97</v>
      </c>
      <c r="E24" s="14">
        <f>P21</f>
        <v>138</v>
      </c>
      <c r="F24" s="7" t="s">
        <v>99</v>
      </c>
      <c r="G24" s="15" t="s">
        <v>98</v>
      </c>
      <c r="H24" s="14">
        <f>P22</f>
        <v>0</v>
      </c>
      <c r="I24" s="7" t="s">
        <v>23</v>
      </c>
      <c r="J24" s="16" t="s">
        <v>24</v>
      </c>
      <c r="K24" s="17">
        <v>11</v>
      </c>
      <c r="L24" s="16" t="s">
        <v>44</v>
      </c>
      <c r="M24" s="58">
        <f>IF(K24=0,"",ROUNDUP((C24+E24*3/4+H24*1/2)/K24,0))</f>
        <v>218</v>
      </c>
      <c r="N24" s="52" t="s">
        <v>92</v>
      </c>
      <c r="O24" s="75" t="s">
        <v>31</v>
      </c>
    </row>
    <row r="26" spans="2:8" ht="13.5" customHeight="1">
      <c r="B26" s="59" t="s">
        <v>128</v>
      </c>
      <c r="H26" s="8" t="s">
        <v>115</v>
      </c>
    </row>
    <row r="27" ht="13.5" customHeight="1" thickBot="1">
      <c r="H27" s="8" t="s">
        <v>96</v>
      </c>
    </row>
    <row r="28" spans="2:14" ht="13.5" customHeight="1">
      <c r="B28" s="1" t="s">
        <v>32</v>
      </c>
      <c r="C28" s="112" t="s">
        <v>35</v>
      </c>
      <c r="D28" s="113"/>
      <c r="E28" s="114"/>
      <c r="H28" s="91"/>
      <c r="I28" s="105"/>
      <c r="J28" s="42" t="s">
        <v>62</v>
      </c>
      <c r="K28" s="43" t="s">
        <v>63</v>
      </c>
      <c r="L28" s="42" t="s">
        <v>64</v>
      </c>
      <c r="M28" s="43" t="s">
        <v>65</v>
      </c>
      <c r="N28" s="44" t="s">
        <v>66</v>
      </c>
    </row>
    <row r="29" spans="2:14" ht="13.5" customHeight="1">
      <c r="B29" s="2" t="s">
        <v>166</v>
      </c>
      <c r="C29" s="115" t="s">
        <v>170</v>
      </c>
      <c r="D29" s="116"/>
      <c r="E29" s="117"/>
      <c r="H29" s="100" t="s">
        <v>163</v>
      </c>
      <c r="I29" s="101"/>
      <c r="J29" s="33">
        <v>6</v>
      </c>
      <c r="K29" s="34">
        <v>7</v>
      </c>
      <c r="L29" s="35">
        <v>5</v>
      </c>
      <c r="M29" s="34">
        <v>5</v>
      </c>
      <c r="N29" s="36">
        <v>4</v>
      </c>
    </row>
    <row r="30" spans="2:14" ht="13.5" customHeight="1">
      <c r="B30" s="2" t="s">
        <v>167</v>
      </c>
      <c r="C30" s="115" t="s">
        <v>171</v>
      </c>
      <c r="D30" s="116"/>
      <c r="E30" s="117"/>
      <c r="H30" s="100" t="s">
        <v>164</v>
      </c>
      <c r="I30" s="101"/>
      <c r="J30" s="33">
        <v>1</v>
      </c>
      <c r="K30" s="34">
        <v>2</v>
      </c>
      <c r="L30" s="35">
        <v>2</v>
      </c>
      <c r="M30" s="34">
        <v>1</v>
      </c>
      <c r="N30" s="36">
        <v>1</v>
      </c>
    </row>
    <row r="31" spans="2:14" ht="13.5" customHeight="1" thickBot="1">
      <c r="B31" s="3" t="s">
        <v>165</v>
      </c>
      <c r="C31" s="109" t="s">
        <v>170</v>
      </c>
      <c r="D31" s="110"/>
      <c r="E31" s="111"/>
      <c r="H31" s="102" t="s">
        <v>33</v>
      </c>
      <c r="I31" s="119"/>
      <c r="J31" s="33">
        <v>2</v>
      </c>
      <c r="K31" s="34">
        <v>3</v>
      </c>
      <c r="L31" s="35">
        <v>3</v>
      </c>
      <c r="M31" s="34">
        <v>2</v>
      </c>
      <c r="N31" s="36">
        <v>2</v>
      </c>
    </row>
    <row r="32" spans="2:14" ht="13.5" customHeight="1">
      <c r="B32" s="108" t="s">
        <v>169</v>
      </c>
      <c r="C32" s="108"/>
      <c r="D32" s="108"/>
      <c r="E32" s="108"/>
      <c r="H32" s="45" t="s">
        <v>67</v>
      </c>
      <c r="I32" s="43" t="s">
        <v>68</v>
      </c>
      <c r="J32" s="46" t="s">
        <v>69</v>
      </c>
      <c r="K32" s="47" t="s">
        <v>70</v>
      </c>
      <c r="L32" s="48" t="s">
        <v>71</v>
      </c>
      <c r="M32" s="47" t="s">
        <v>72</v>
      </c>
      <c r="N32" s="49" t="s">
        <v>73</v>
      </c>
    </row>
    <row r="33" spans="8:14" ht="13.5" customHeight="1">
      <c r="H33" s="37"/>
      <c r="I33" s="34">
        <v>6</v>
      </c>
      <c r="J33" s="33">
        <v>5</v>
      </c>
      <c r="K33" s="34">
        <v>7</v>
      </c>
      <c r="L33" s="35">
        <v>6</v>
      </c>
      <c r="M33" s="34">
        <v>6</v>
      </c>
      <c r="N33" s="36">
        <v>6</v>
      </c>
    </row>
    <row r="34" spans="3:14" ht="13.5" customHeight="1">
      <c r="C34" s="8" t="s">
        <v>172</v>
      </c>
      <c r="H34" s="37"/>
      <c r="I34" s="34">
        <v>0</v>
      </c>
      <c r="J34" s="33">
        <v>0</v>
      </c>
      <c r="K34" s="34">
        <v>0</v>
      </c>
      <c r="L34" s="35">
        <v>0</v>
      </c>
      <c r="M34" s="34">
        <v>0</v>
      </c>
      <c r="N34" s="36">
        <v>0</v>
      </c>
    </row>
    <row r="35" spans="8:14" ht="13.5" customHeight="1">
      <c r="H35" s="37"/>
      <c r="I35" s="34">
        <v>4</v>
      </c>
      <c r="J35" s="33">
        <v>3</v>
      </c>
      <c r="K35" s="34">
        <v>3</v>
      </c>
      <c r="L35" s="35">
        <v>3</v>
      </c>
      <c r="M35" s="34">
        <v>4</v>
      </c>
      <c r="N35" s="36">
        <v>3</v>
      </c>
    </row>
    <row r="36" spans="8:14" ht="13.5" customHeight="1">
      <c r="H36" s="46" t="s">
        <v>74</v>
      </c>
      <c r="I36" s="47" t="s">
        <v>75</v>
      </c>
      <c r="J36" s="46" t="s">
        <v>76</v>
      </c>
      <c r="K36" s="47" t="s">
        <v>77</v>
      </c>
      <c r="L36" s="48" t="s">
        <v>78</v>
      </c>
      <c r="M36" s="47" t="s">
        <v>79</v>
      </c>
      <c r="N36" s="49" t="s">
        <v>80</v>
      </c>
    </row>
    <row r="37" spans="2:14" ht="13.5" customHeight="1">
      <c r="B37" s="59" t="s">
        <v>129</v>
      </c>
      <c r="H37" s="37"/>
      <c r="I37" s="34">
        <v>7</v>
      </c>
      <c r="J37" s="33">
        <v>6</v>
      </c>
      <c r="K37" s="34">
        <v>5</v>
      </c>
      <c r="L37" s="35">
        <v>5</v>
      </c>
      <c r="M37" s="34">
        <v>6</v>
      </c>
      <c r="N37" s="36">
        <v>3</v>
      </c>
    </row>
    <row r="38" spans="8:14" ht="13.5" customHeight="1" thickBot="1">
      <c r="H38" s="37"/>
      <c r="I38" s="34">
        <v>0</v>
      </c>
      <c r="J38" s="33">
        <v>0</v>
      </c>
      <c r="K38" s="34">
        <v>0</v>
      </c>
      <c r="L38" s="35">
        <v>0</v>
      </c>
      <c r="M38" s="34">
        <v>0</v>
      </c>
      <c r="N38" s="36">
        <v>1</v>
      </c>
    </row>
    <row r="39" spans="2:14" ht="13.5" customHeight="1">
      <c r="B39" s="1" t="s">
        <v>32</v>
      </c>
      <c r="C39" s="112" t="s">
        <v>35</v>
      </c>
      <c r="D39" s="113"/>
      <c r="E39" s="114"/>
      <c r="H39" s="37"/>
      <c r="I39" s="34">
        <v>3</v>
      </c>
      <c r="J39" s="33">
        <v>2</v>
      </c>
      <c r="K39" s="34">
        <v>2</v>
      </c>
      <c r="L39" s="35">
        <v>4</v>
      </c>
      <c r="M39" s="34">
        <v>3</v>
      </c>
      <c r="N39" s="36">
        <v>1</v>
      </c>
    </row>
    <row r="40" spans="2:14" ht="13.5" customHeight="1">
      <c r="B40" s="2" t="s">
        <v>149</v>
      </c>
      <c r="C40" s="115" t="s">
        <v>130</v>
      </c>
      <c r="D40" s="116"/>
      <c r="E40" s="117"/>
      <c r="H40" s="46" t="s">
        <v>81</v>
      </c>
      <c r="I40" s="47" t="s">
        <v>82</v>
      </c>
      <c r="J40" s="46" t="s">
        <v>83</v>
      </c>
      <c r="K40" s="47" t="s">
        <v>84</v>
      </c>
      <c r="L40" s="48" t="s">
        <v>85</v>
      </c>
      <c r="M40" s="47" t="s">
        <v>86</v>
      </c>
      <c r="N40" s="49" t="s">
        <v>87</v>
      </c>
    </row>
    <row r="41" spans="2:14" ht="13.5" customHeight="1">
      <c r="B41" s="2" t="s">
        <v>150</v>
      </c>
      <c r="C41" s="115" t="s">
        <v>130</v>
      </c>
      <c r="D41" s="116"/>
      <c r="E41" s="117"/>
      <c r="H41" s="37"/>
      <c r="I41" s="34">
        <v>5</v>
      </c>
      <c r="J41" s="33">
        <v>6</v>
      </c>
      <c r="K41" s="34">
        <v>5</v>
      </c>
      <c r="L41" s="35">
        <v>6</v>
      </c>
      <c r="M41" s="34">
        <v>7</v>
      </c>
      <c r="N41" s="36">
        <v>4</v>
      </c>
    </row>
    <row r="42" spans="2:14" ht="13.5" customHeight="1" thickBot="1">
      <c r="B42" s="3" t="s">
        <v>151</v>
      </c>
      <c r="C42" s="109" t="s">
        <v>131</v>
      </c>
      <c r="D42" s="110"/>
      <c r="E42" s="111"/>
      <c r="H42" s="37"/>
      <c r="I42" s="34">
        <v>0</v>
      </c>
      <c r="J42" s="33">
        <v>1</v>
      </c>
      <c r="K42" s="34">
        <v>1</v>
      </c>
      <c r="L42" s="35">
        <v>0</v>
      </c>
      <c r="M42" s="34">
        <v>0</v>
      </c>
      <c r="N42" s="36">
        <v>0</v>
      </c>
    </row>
    <row r="43" spans="2:14" ht="13.5" customHeight="1" thickBot="1">
      <c r="B43" s="108" t="s">
        <v>168</v>
      </c>
      <c r="C43" s="108"/>
      <c r="D43" s="108"/>
      <c r="E43" s="108"/>
      <c r="H43" s="37"/>
      <c r="I43" s="34">
        <v>2</v>
      </c>
      <c r="J43" s="33">
        <v>1</v>
      </c>
      <c r="K43" s="34">
        <v>1</v>
      </c>
      <c r="L43" s="33">
        <v>4</v>
      </c>
      <c r="M43" s="34">
        <v>3</v>
      </c>
      <c r="N43" s="32">
        <v>2</v>
      </c>
    </row>
    <row r="44" spans="8:14" ht="13.5" customHeight="1">
      <c r="H44" s="46" t="s">
        <v>88</v>
      </c>
      <c r="I44" s="47" t="s">
        <v>89</v>
      </c>
      <c r="J44" s="46" t="s">
        <v>90</v>
      </c>
      <c r="K44" s="47" t="s">
        <v>91</v>
      </c>
      <c r="L44" s="106"/>
      <c r="M44" s="107"/>
      <c r="N44" s="50" t="s">
        <v>34</v>
      </c>
    </row>
    <row r="45" spans="3:14" ht="13.5" customHeight="1">
      <c r="C45" s="8" t="s">
        <v>148</v>
      </c>
      <c r="H45" s="37"/>
      <c r="I45" s="34">
        <v>5</v>
      </c>
      <c r="J45" s="33">
        <v>5</v>
      </c>
      <c r="K45" s="34">
        <v>5</v>
      </c>
      <c r="L45" s="100" t="s">
        <v>163</v>
      </c>
      <c r="M45" s="101"/>
      <c r="N45" s="38">
        <f>SUM(J29:N29)+SUM(I33:N33)+SUM(I37:N37)+SUM(I41:N41)+SUM(I45:K45)</f>
        <v>143</v>
      </c>
    </row>
    <row r="46" spans="8:14" ht="13.5" customHeight="1">
      <c r="H46" s="37"/>
      <c r="I46" s="34">
        <v>0</v>
      </c>
      <c r="J46" s="33">
        <v>1</v>
      </c>
      <c r="K46" s="34">
        <v>1</v>
      </c>
      <c r="L46" s="100" t="s">
        <v>164</v>
      </c>
      <c r="M46" s="101"/>
      <c r="N46" s="38">
        <f>SUM(J30:N30)+SUM(I34:N34)+SUM(I38:N38)+SUM(I42:N42)+SUM(I46:K46)</f>
        <v>12</v>
      </c>
    </row>
    <row r="47" spans="8:14" ht="13.5" customHeight="1" thickBot="1">
      <c r="H47" s="37"/>
      <c r="I47" s="34">
        <v>4</v>
      </c>
      <c r="J47" s="33">
        <v>3</v>
      </c>
      <c r="K47" s="34">
        <v>4</v>
      </c>
      <c r="L47" s="102" t="s">
        <v>33</v>
      </c>
      <c r="M47" s="103"/>
      <c r="N47" s="39">
        <f>SUM(J31:N31)+SUM(I35:N35)+SUM(I39:N39)+SUM(I43:N43)+SUM(I47:K47)</f>
        <v>71</v>
      </c>
    </row>
  </sheetData>
  <sheetProtection/>
  <mergeCells count="26">
    <mergeCell ref="A1:G1"/>
    <mergeCell ref="C39:E39"/>
    <mergeCell ref="C40:E40"/>
    <mergeCell ref="C41:E41"/>
    <mergeCell ref="C3:N3"/>
    <mergeCell ref="C4:N4"/>
    <mergeCell ref="C5:N5"/>
    <mergeCell ref="B7:P7"/>
    <mergeCell ref="H31:I31"/>
    <mergeCell ref="C31:E31"/>
    <mergeCell ref="O9:P9"/>
    <mergeCell ref="C28:E28"/>
    <mergeCell ref="C29:E29"/>
    <mergeCell ref="C30:E30"/>
    <mergeCell ref="H28:I28"/>
    <mergeCell ref="H29:I29"/>
    <mergeCell ref="H30:I30"/>
    <mergeCell ref="L46:M46"/>
    <mergeCell ref="L47:M47"/>
    <mergeCell ref="B17:P17"/>
    <mergeCell ref="O19:P19"/>
    <mergeCell ref="L44:M44"/>
    <mergeCell ref="L45:M45"/>
    <mergeCell ref="B32:E32"/>
    <mergeCell ref="B43:E43"/>
    <mergeCell ref="C42:E4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5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.4921875" style="8" customWidth="1"/>
    <col min="2" max="2" width="18.50390625" style="8" customWidth="1"/>
    <col min="3" max="14" width="10.375" style="8" customWidth="1"/>
    <col min="15" max="15" width="3.625" style="8" customWidth="1"/>
    <col min="16" max="16" width="13.625" style="8" customWidth="1"/>
    <col min="17" max="16384" width="9.00390625" style="8" customWidth="1"/>
  </cols>
  <sheetData>
    <row r="1" spans="1:8" ht="18" customHeight="1">
      <c r="A1" s="118" t="s">
        <v>133</v>
      </c>
      <c r="B1" s="118"/>
      <c r="C1" s="118"/>
      <c r="D1" s="118"/>
      <c r="E1" s="118"/>
      <c r="F1" s="118"/>
      <c r="G1" s="118"/>
      <c r="H1" s="118"/>
    </row>
    <row r="2" ht="16.5" customHeight="1">
      <c r="B2" s="7"/>
    </row>
    <row r="3" spans="2:12" ht="16.5" customHeight="1">
      <c r="B3" s="65" t="s">
        <v>135</v>
      </c>
      <c r="C3" s="96" t="s">
        <v>136</v>
      </c>
      <c r="D3" s="96"/>
      <c r="E3" s="96"/>
      <c r="F3" s="96"/>
      <c r="G3" s="96"/>
      <c r="H3" s="96"/>
      <c r="I3" s="96"/>
      <c r="J3" s="96"/>
      <c r="K3" s="96"/>
      <c r="L3" s="96"/>
    </row>
    <row r="4" spans="2:12" ht="16.5" customHeight="1">
      <c r="B4" s="29"/>
      <c r="C4" s="96" t="s">
        <v>36</v>
      </c>
      <c r="D4" s="96"/>
      <c r="E4" s="96"/>
      <c r="F4" s="96"/>
      <c r="G4" s="96"/>
      <c r="H4" s="96"/>
      <c r="I4" s="96"/>
      <c r="J4" s="96"/>
      <c r="K4" s="96"/>
      <c r="L4" s="96"/>
    </row>
    <row r="5" spans="2:12" ht="16.5" customHeight="1">
      <c r="B5" s="29"/>
      <c r="C5" s="96" t="s">
        <v>140</v>
      </c>
      <c r="D5" s="96"/>
      <c r="E5" s="96"/>
      <c r="F5" s="96"/>
      <c r="G5" s="96"/>
      <c r="H5" s="96"/>
      <c r="I5" s="96"/>
      <c r="J5" s="96"/>
      <c r="K5" s="96"/>
      <c r="L5" s="96"/>
    </row>
    <row r="6" spans="2:9" ht="16.5" customHeight="1">
      <c r="B6" s="5"/>
      <c r="D6" s="21"/>
      <c r="E6" s="21"/>
      <c r="F6" s="21"/>
      <c r="G6" s="21"/>
      <c r="H6" s="21"/>
      <c r="I6" s="21"/>
    </row>
    <row r="7" spans="2:16" ht="16.5" customHeight="1">
      <c r="B7" s="10" t="s">
        <v>26</v>
      </c>
      <c r="C7" s="30" t="s">
        <v>17</v>
      </c>
      <c r="D7" s="10" t="s">
        <v>18</v>
      </c>
      <c r="E7" s="10" t="s">
        <v>19</v>
      </c>
      <c r="F7" s="10" t="s">
        <v>0</v>
      </c>
      <c r="G7" s="10" t="s">
        <v>1</v>
      </c>
      <c r="H7" s="10" t="s">
        <v>2</v>
      </c>
      <c r="I7" s="10" t="s">
        <v>3</v>
      </c>
      <c r="J7" s="10" t="s">
        <v>4</v>
      </c>
      <c r="K7" s="10" t="s">
        <v>5</v>
      </c>
      <c r="L7" s="10" t="s">
        <v>6</v>
      </c>
      <c r="M7" s="10" t="s">
        <v>7</v>
      </c>
      <c r="N7" s="10" t="s">
        <v>8</v>
      </c>
      <c r="O7" s="91" t="s">
        <v>20</v>
      </c>
      <c r="P7" s="105"/>
    </row>
    <row r="8" spans="2:16" ht="16.5" customHeight="1">
      <c r="B8" s="41" t="s">
        <v>45</v>
      </c>
      <c r="C8" s="26">
        <v>358</v>
      </c>
      <c r="D8" s="53">
        <v>355</v>
      </c>
      <c r="E8" s="26">
        <v>356</v>
      </c>
      <c r="F8" s="26">
        <v>358</v>
      </c>
      <c r="G8" s="26">
        <v>356</v>
      </c>
      <c r="H8" s="26">
        <v>195</v>
      </c>
      <c r="I8" s="26">
        <v>199</v>
      </c>
      <c r="J8" s="26">
        <v>192</v>
      </c>
      <c r="K8" s="26">
        <v>189</v>
      </c>
      <c r="L8" s="26">
        <v>188</v>
      </c>
      <c r="M8" s="26">
        <v>191</v>
      </c>
      <c r="N8" s="64"/>
      <c r="O8" s="33" t="s">
        <v>119</v>
      </c>
      <c r="P8" s="54">
        <f>SUM(C8:N8)</f>
        <v>2937</v>
      </c>
    </row>
    <row r="9" spans="2:16" ht="16.5" customHeight="1">
      <c r="B9" s="41" t="s">
        <v>21</v>
      </c>
      <c r="C9" s="26">
        <v>60</v>
      </c>
      <c r="D9" s="53">
        <v>66</v>
      </c>
      <c r="E9" s="26">
        <v>58</v>
      </c>
      <c r="F9" s="26">
        <v>55</v>
      </c>
      <c r="G9" s="26">
        <v>51</v>
      </c>
      <c r="H9" s="26">
        <v>38</v>
      </c>
      <c r="I9" s="26">
        <v>38</v>
      </c>
      <c r="J9" s="26">
        <v>35</v>
      </c>
      <c r="K9" s="26">
        <v>38</v>
      </c>
      <c r="L9" s="26">
        <v>32</v>
      </c>
      <c r="M9" s="26">
        <v>42</v>
      </c>
      <c r="N9" s="64"/>
      <c r="O9" s="33" t="s">
        <v>120</v>
      </c>
      <c r="P9" s="54">
        <f>SUM(C9:N9)</f>
        <v>513</v>
      </c>
    </row>
    <row r="10" spans="2:16" ht="16.5" customHeight="1">
      <c r="B10" s="41" t="s">
        <v>46</v>
      </c>
      <c r="C10" s="26"/>
      <c r="D10" s="53"/>
      <c r="E10" s="26"/>
      <c r="F10" s="26"/>
      <c r="G10" s="26"/>
      <c r="H10" s="26"/>
      <c r="I10" s="26"/>
      <c r="J10" s="26"/>
      <c r="K10" s="26"/>
      <c r="L10" s="26"/>
      <c r="M10" s="26"/>
      <c r="N10" s="64"/>
      <c r="O10" s="33" t="s">
        <v>121</v>
      </c>
      <c r="P10" s="54">
        <f>SUM(C10:N10)</f>
        <v>0</v>
      </c>
    </row>
    <row r="11" ht="16.5" customHeight="1" thickBot="1"/>
    <row r="12" spans="2:15" ht="16.5" customHeight="1" thickBot="1">
      <c r="B12" s="25" t="s">
        <v>122</v>
      </c>
      <c r="C12" s="55">
        <f>P8</f>
        <v>2937</v>
      </c>
      <c r="D12" s="56" t="s">
        <v>123</v>
      </c>
      <c r="E12" s="55">
        <f>P9</f>
        <v>513</v>
      </c>
      <c r="F12" s="8" t="s">
        <v>127</v>
      </c>
      <c r="G12" s="56" t="s">
        <v>124</v>
      </c>
      <c r="H12" s="55">
        <f>P10</f>
        <v>0</v>
      </c>
      <c r="I12" s="8" t="s">
        <v>125</v>
      </c>
      <c r="J12" s="51" t="s">
        <v>24</v>
      </c>
      <c r="K12" s="57">
        <v>11</v>
      </c>
      <c r="L12" s="51" t="s">
        <v>126</v>
      </c>
      <c r="M12" s="58">
        <f>IF(K12=0,"",ROUNDUP((C12+E12*3/4+H12*1/2)/K12,0))</f>
        <v>302</v>
      </c>
      <c r="N12" s="4" t="s">
        <v>139</v>
      </c>
      <c r="O12" s="75" t="s">
        <v>30</v>
      </c>
    </row>
    <row r="13" spans="2:13" ht="16.5" customHeight="1">
      <c r="B13" s="13"/>
      <c r="C13" s="18"/>
      <c r="F13" s="7"/>
      <c r="G13" s="15"/>
      <c r="H13" s="13"/>
      <c r="I13" s="7"/>
      <c r="J13" s="16"/>
      <c r="K13" s="19"/>
      <c r="L13" s="16"/>
      <c r="M13" s="31"/>
    </row>
    <row r="14" spans="2:12" ht="16.5" customHeight="1">
      <c r="B14" s="96" t="s">
        <v>134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12" ht="16.5" customHeight="1">
      <c r="B15" s="96" t="s">
        <v>157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ht="16.5" customHeight="1"/>
    <row r="17" ht="16.5" customHeight="1">
      <c r="B17" s="7"/>
    </row>
    <row r="18" spans="2:12" ht="16.5" customHeight="1">
      <c r="B18" s="65" t="s">
        <v>144</v>
      </c>
      <c r="C18" s="96" t="s">
        <v>137</v>
      </c>
      <c r="D18" s="96"/>
      <c r="E18" s="96"/>
      <c r="F18" s="96"/>
      <c r="G18" s="96"/>
      <c r="H18" s="96"/>
      <c r="I18" s="96"/>
      <c r="J18" s="96"/>
      <c r="K18" s="96"/>
      <c r="L18" s="96"/>
    </row>
    <row r="19" spans="2:12" ht="16.5" customHeight="1">
      <c r="B19" s="29"/>
      <c r="C19" s="96" t="s">
        <v>36</v>
      </c>
      <c r="D19" s="96"/>
      <c r="E19" s="96"/>
      <c r="F19" s="96"/>
      <c r="G19" s="96"/>
      <c r="H19" s="96"/>
      <c r="I19" s="96"/>
      <c r="J19" s="96"/>
      <c r="K19" s="96"/>
      <c r="L19" s="96"/>
    </row>
    <row r="20" spans="2:12" ht="16.5" customHeight="1">
      <c r="B20" s="29"/>
      <c r="C20" s="96" t="s">
        <v>140</v>
      </c>
      <c r="D20" s="96"/>
      <c r="E20" s="96"/>
      <c r="F20" s="96"/>
      <c r="G20" s="96"/>
      <c r="H20" s="96"/>
      <c r="I20" s="96"/>
      <c r="J20" s="96"/>
      <c r="K20" s="96"/>
      <c r="L20" s="96"/>
    </row>
    <row r="21" ht="16.5" customHeight="1" thickBot="1">
      <c r="B21" s="29"/>
    </row>
    <row r="22" spans="2:12" s="4" customFormat="1" ht="16.5" customHeight="1" thickBot="1">
      <c r="B22" s="25" t="s">
        <v>9</v>
      </c>
      <c r="C22" s="34">
        <v>13</v>
      </c>
      <c r="D22" s="120" t="s">
        <v>138</v>
      </c>
      <c r="E22" s="121"/>
      <c r="F22" s="121"/>
      <c r="G22" s="122"/>
      <c r="H22" s="34">
        <v>20</v>
      </c>
      <c r="I22" s="4" t="s">
        <v>25</v>
      </c>
      <c r="J22" s="68">
        <f>ROUNDUP(C22*0.9*H22,0)</f>
        <v>234</v>
      </c>
      <c r="K22" s="4" t="s">
        <v>102</v>
      </c>
      <c r="L22" s="76" t="s">
        <v>31</v>
      </c>
    </row>
    <row r="23" spans="2:12" s="4" customFormat="1" ht="16.5" customHeight="1">
      <c r="B23" s="25"/>
      <c r="C23" s="70"/>
      <c r="D23" s="71"/>
      <c r="G23" s="71"/>
      <c r="H23" s="70"/>
      <c r="J23" s="72"/>
      <c r="L23" s="67"/>
    </row>
    <row r="24" spans="2:14" ht="16.5" customHeight="1">
      <c r="B24" s="96" t="s">
        <v>158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2:14" ht="16.5" customHeight="1">
      <c r="B25" s="96" t="s">
        <v>176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</sheetData>
  <sheetProtection/>
  <mergeCells count="13">
    <mergeCell ref="B15:L15"/>
    <mergeCell ref="C18:L18"/>
    <mergeCell ref="B25:N25"/>
    <mergeCell ref="C19:L19"/>
    <mergeCell ref="C20:L20"/>
    <mergeCell ref="D22:G22"/>
    <mergeCell ref="B24:N24"/>
    <mergeCell ref="O7:P7"/>
    <mergeCell ref="C3:L3"/>
    <mergeCell ref="C4:L4"/>
    <mergeCell ref="C5:L5"/>
    <mergeCell ref="A1:H1"/>
    <mergeCell ref="B14:L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14"/>
  <sheetViews>
    <sheetView zoomScalePageLayoutView="0" workbookViewId="0" topLeftCell="A1">
      <selection activeCell="B4" sqref="B4:I4"/>
    </sheetView>
  </sheetViews>
  <sheetFormatPr defaultColWidth="9.00390625" defaultRowHeight="13.5"/>
  <cols>
    <col min="1" max="1" width="1.75390625" style="4" customWidth="1"/>
    <col min="2" max="2" width="15.625" style="4" customWidth="1"/>
    <col min="3" max="3" width="7.7539062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8.625" style="4" customWidth="1"/>
    <col min="9" max="9" width="45.625" style="4" customWidth="1"/>
    <col min="10" max="10" width="6.125" style="4" customWidth="1"/>
    <col min="11" max="16384" width="9.00390625" style="4" customWidth="1"/>
  </cols>
  <sheetData>
    <row r="1" spans="1:7" s="8" customFormat="1" ht="18" customHeight="1">
      <c r="A1" s="118" t="s">
        <v>145</v>
      </c>
      <c r="B1" s="118"/>
      <c r="C1" s="118"/>
      <c r="D1" s="118"/>
      <c r="E1" s="118"/>
      <c r="F1" s="77"/>
      <c r="G1" s="69"/>
    </row>
    <row r="2" s="8" customFormat="1" ht="16.5" customHeight="1">
      <c r="B2" s="7"/>
    </row>
    <row r="3" spans="2:9" ht="33" customHeight="1">
      <c r="B3" s="124" t="s">
        <v>207</v>
      </c>
      <c r="C3" s="124"/>
      <c r="D3" s="124"/>
      <c r="E3" s="124"/>
      <c r="F3" s="124"/>
      <c r="G3" s="124"/>
      <c r="H3" s="124"/>
      <c r="I3" s="124"/>
    </row>
    <row r="4" spans="2:9" ht="18" customHeight="1">
      <c r="B4" s="124"/>
      <c r="C4" s="124"/>
      <c r="D4" s="124"/>
      <c r="E4" s="124"/>
      <c r="F4" s="124"/>
      <c r="G4" s="124"/>
      <c r="H4" s="124"/>
      <c r="I4" s="124"/>
    </row>
    <row r="5" spans="2:9" ht="18" customHeight="1">
      <c r="B5" s="124" t="s">
        <v>103</v>
      </c>
      <c r="C5" s="124"/>
      <c r="D5" s="124"/>
      <c r="E5" s="124"/>
      <c r="F5" s="124"/>
      <c r="G5" s="124"/>
      <c r="H5" s="124"/>
      <c r="I5" s="124"/>
    </row>
    <row r="6" spans="2:9" ht="18" customHeight="1">
      <c r="B6" s="104"/>
      <c r="C6" s="104"/>
      <c r="D6" s="104"/>
      <c r="E6" s="104"/>
      <c r="F6" s="104"/>
      <c r="G6" s="104"/>
      <c r="H6" s="104"/>
      <c r="I6" s="104"/>
    </row>
    <row r="7" spans="2:9" ht="18" customHeight="1">
      <c r="B7" s="65" t="s">
        <v>146</v>
      </c>
      <c r="C7" s="125" t="s">
        <v>196</v>
      </c>
      <c r="D7" s="125"/>
      <c r="E7" s="125"/>
      <c r="F7" s="125"/>
      <c r="G7" s="125"/>
      <c r="H7" s="125"/>
      <c r="I7" s="125"/>
    </row>
    <row r="8" spans="2:9" ht="18" customHeight="1">
      <c r="B8" s="65"/>
      <c r="C8" s="121" t="s">
        <v>106</v>
      </c>
      <c r="D8" s="121"/>
      <c r="E8" s="121"/>
      <c r="F8" s="121"/>
      <c r="G8" s="121"/>
      <c r="H8" s="121"/>
      <c r="I8" s="121"/>
    </row>
    <row r="9" spans="2:9" ht="18" customHeight="1">
      <c r="B9" s="65"/>
      <c r="C9" s="121" t="s">
        <v>105</v>
      </c>
      <c r="D9" s="121"/>
      <c r="E9" s="121"/>
      <c r="F9" s="121"/>
      <c r="G9" s="121"/>
      <c r="H9" s="121"/>
      <c r="I9" s="121"/>
    </row>
    <row r="10" ht="18" customHeight="1" thickBot="1">
      <c r="B10" s="65"/>
    </row>
    <row r="11" spans="2:9" ht="16.5" customHeight="1" thickBot="1">
      <c r="B11" s="25" t="s">
        <v>116</v>
      </c>
      <c r="C11" s="34">
        <v>30</v>
      </c>
      <c r="D11" s="51" t="s">
        <v>101</v>
      </c>
      <c r="E11" s="34">
        <v>30</v>
      </c>
      <c r="F11" s="4" t="s">
        <v>25</v>
      </c>
      <c r="G11" s="68">
        <f>C11*0.9*E11</f>
        <v>810</v>
      </c>
      <c r="H11" s="4" t="s">
        <v>147</v>
      </c>
      <c r="I11" s="74" t="s">
        <v>114</v>
      </c>
    </row>
    <row r="12" spans="2:9" ht="16.5" customHeight="1">
      <c r="B12" s="25"/>
      <c r="C12" s="70"/>
      <c r="D12" s="126" t="s">
        <v>177</v>
      </c>
      <c r="E12" s="126"/>
      <c r="F12" s="126"/>
      <c r="G12" s="126"/>
      <c r="H12" s="126"/>
      <c r="I12" s="126"/>
    </row>
    <row r="13" spans="2:8" ht="16.5" customHeight="1">
      <c r="B13" s="29"/>
      <c r="G13" s="66"/>
      <c r="H13" s="66"/>
    </row>
    <row r="14" spans="2:9" ht="16.5" customHeight="1">
      <c r="B14" s="123" t="s">
        <v>117</v>
      </c>
      <c r="C14" s="123"/>
      <c r="D14" s="123"/>
      <c r="E14" s="123"/>
      <c r="F14" s="123"/>
      <c r="G14" s="123"/>
      <c r="H14" s="4" t="s">
        <v>118</v>
      </c>
      <c r="I14" s="76" t="s">
        <v>114</v>
      </c>
    </row>
    <row r="15" ht="16.5" customHeight="1"/>
  </sheetData>
  <sheetProtection/>
  <mergeCells count="10">
    <mergeCell ref="A1:E1"/>
    <mergeCell ref="B14:G14"/>
    <mergeCell ref="B3:I3"/>
    <mergeCell ref="B4:I4"/>
    <mergeCell ref="B5:I5"/>
    <mergeCell ref="B6:I6"/>
    <mergeCell ref="C9:I9"/>
    <mergeCell ref="C7:I7"/>
    <mergeCell ref="C8:I8"/>
    <mergeCell ref="D12:I12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29"/>
  <sheetViews>
    <sheetView zoomScalePageLayoutView="0" workbookViewId="0" topLeftCell="A1">
      <selection activeCell="B4" sqref="B4:J4"/>
    </sheetView>
  </sheetViews>
  <sheetFormatPr defaultColWidth="9.00390625" defaultRowHeight="13.5"/>
  <cols>
    <col min="1" max="1" width="1.75390625" style="4" customWidth="1"/>
    <col min="2" max="2" width="15.625" style="4" customWidth="1"/>
    <col min="3" max="3" width="7.7539062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12.625" style="4" customWidth="1"/>
    <col min="9" max="9" width="6.625" style="4" customWidth="1"/>
    <col min="10" max="10" width="24.625" style="4" customWidth="1"/>
    <col min="11" max="11" width="6.125" style="4" customWidth="1"/>
    <col min="12" max="16384" width="9.00390625" style="4" customWidth="1"/>
  </cols>
  <sheetData>
    <row r="1" spans="1:7" s="8" customFormat="1" ht="18" customHeight="1">
      <c r="A1" s="118" t="s">
        <v>152</v>
      </c>
      <c r="B1" s="118"/>
      <c r="C1" s="118"/>
      <c r="D1" s="118"/>
      <c r="E1" s="118"/>
      <c r="F1" s="118"/>
      <c r="G1" s="69"/>
    </row>
    <row r="2" s="8" customFormat="1" ht="16.5" customHeight="1">
      <c r="B2" s="7"/>
    </row>
    <row r="3" spans="2:10" ht="33" customHeight="1">
      <c r="B3" s="124" t="s">
        <v>207</v>
      </c>
      <c r="C3" s="124"/>
      <c r="D3" s="124"/>
      <c r="E3" s="124"/>
      <c r="F3" s="124"/>
      <c r="G3" s="124"/>
      <c r="H3" s="124"/>
      <c r="I3" s="124"/>
      <c r="J3" s="124"/>
    </row>
    <row r="4" spans="2:10" ht="18" customHeight="1">
      <c r="B4" s="124"/>
      <c r="C4" s="124"/>
      <c r="D4" s="124"/>
      <c r="E4" s="124"/>
      <c r="F4" s="124"/>
      <c r="G4" s="124"/>
      <c r="H4" s="124"/>
      <c r="I4" s="124"/>
      <c r="J4" s="124"/>
    </row>
    <row r="5" spans="2:10" ht="18" customHeight="1">
      <c r="B5" s="124" t="s">
        <v>103</v>
      </c>
      <c r="C5" s="124"/>
      <c r="D5" s="124"/>
      <c r="E5" s="124"/>
      <c r="F5" s="124"/>
      <c r="G5" s="124"/>
      <c r="H5" s="124"/>
      <c r="I5" s="124"/>
      <c r="J5" s="124"/>
    </row>
    <row r="6" spans="2:10" ht="18" customHeight="1">
      <c r="B6" s="104"/>
      <c r="C6" s="104"/>
      <c r="D6" s="104"/>
      <c r="E6" s="104"/>
      <c r="F6" s="104"/>
      <c r="G6" s="104"/>
      <c r="H6" s="104"/>
      <c r="I6" s="104"/>
      <c r="J6" s="104"/>
    </row>
    <row r="7" spans="2:10" ht="18" customHeight="1">
      <c r="B7" s="65" t="s">
        <v>153</v>
      </c>
      <c r="C7" s="125" t="s">
        <v>196</v>
      </c>
      <c r="D7" s="125"/>
      <c r="E7" s="125"/>
      <c r="F7" s="125"/>
      <c r="G7" s="125"/>
      <c r="H7" s="125"/>
      <c r="I7" s="125"/>
      <c r="J7" s="125"/>
    </row>
    <row r="8" spans="2:10" ht="18" customHeight="1">
      <c r="B8" s="65"/>
      <c r="C8" s="121" t="s">
        <v>106</v>
      </c>
      <c r="D8" s="121"/>
      <c r="E8" s="121"/>
      <c r="F8" s="121"/>
      <c r="G8" s="121"/>
      <c r="H8" s="121"/>
      <c r="I8" s="121"/>
      <c r="J8" s="121"/>
    </row>
    <row r="9" spans="2:10" ht="18" customHeight="1">
      <c r="B9" s="65"/>
      <c r="C9" s="121" t="s">
        <v>105</v>
      </c>
      <c r="D9" s="121"/>
      <c r="E9" s="121"/>
      <c r="F9" s="121"/>
      <c r="G9" s="121"/>
      <c r="H9" s="121"/>
      <c r="I9" s="121"/>
      <c r="J9" s="121"/>
    </row>
    <row r="10" ht="18" customHeight="1" thickBot="1">
      <c r="B10" s="65"/>
    </row>
    <row r="11" spans="2:10" ht="18" customHeight="1" thickBot="1">
      <c r="B11" s="25" t="s">
        <v>116</v>
      </c>
      <c r="C11" s="34">
        <v>30</v>
      </c>
      <c r="D11" s="51" t="s">
        <v>101</v>
      </c>
      <c r="E11" s="34">
        <v>30</v>
      </c>
      <c r="F11" s="4" t="s">
        <v>25</v>
      </c>
      <c r="G11" s="68">
        <f>C11*0.9*E11</f>
        <v>810</v>
      </c>
      <c r="H11" s="4" t="s">
        <v>147</v>
      </c>
      <c r="J11" s="74" t="s">
        <v>114</v>
      </c>
    </row>
    <row r="12" spans="2:10" ht="18" customHeight="1">
      <c r="B12" s="29"/>
      <c r="D12" s="126" t="s">
        <v>177</v>
      </c>
      <c r="E12" s="126"/>
      <c r="F12" s="126"/>
      <c r="G12" s="126"/>
      <c r="H12" s="126"/>
      <c r="I12" s="126"/>
      <c r="J12" s="126"/>
    </row>
    <row r="13" spans="2:10" ht="18" customHeight="1">
      <c r="B13" s="29"/>
      <c r="D13" s="82"/>
      <c r="E13" s="82"/>
      <c r="F13" s="82"/>
      <c r="G13" s="82"/>
      <c r="H13" s="82"/>
      <c r="I13" s="82"/>
      <c r="J13" s="82"/>
    </row>
    <row r="14" ht="18" customHeight="1">
      <c r="B14" s="4" t="s">
        <v>197</v>
      </c>
    </row>
    <row r="15" spans="2:9" ht="18" customHeight="1">
      <c r="B15" s="29"/>
      <c r="G15" s="66"/>
      <c r="H15" s="66"/>
      <c r="I15" s="66"/>
    </row>
    <row r="16" spans="2:10" ht="13.5" customHeight="1">
      <c r="B16" s="123" t="s">
        <v>198</v>
      </c>
      <c r="C16" s="123"/>
      <c r="D16" s="123"/>
      <c r="E16" s="123"/>
      <c r="F16" s="123"/>
      <c r="G16" s="123"/>
      <c r="H16" s="123"/>
      <c r="I16" s="123" t="s">
        <v>154</v>
      </c>
      <c r="J16" s="127" t="s">
        <v>114</v>
      </c>
    </row>
    <row r="17" spans="2:10" ht="13.5" customHeight="1">
      <c r="B17" s="123" t="s">
        <v>199</v>
      </c>
      <c r="C17" s="123"/>
      <c r="D17" s="123"/>
      <c r="E17" s="123"/>
      <c r="F17" s="123"/>
      <c r="G17" s="123"/>
      <c r="H17" s="123"/>
      <c r="I17" s="123"/>
      <c r="J17" s="127"/>
    </row>
    <row r="18" spans="2:10" ht="18" customHeight="1">
      <c r="B18" s="73"/>
      <c r="C18" s="73"/>
      <c r="D18" s="73"/>
      <c r="E18" s="73"/>
      <c r="F18" s="73"/>
      <c r="G18" s="73"/>
      <c r="J18" s="76"/>
    </row>
    <row r="19" spans="2:10" ht="18" customHeight="1">
      <c r="B19" s="65" t="s">
        <v>156</v>
      </c>
      <c r="C19" s="125" t="s">
        <v>200</v>
      </c>
      <c r="D19" s="125"/>
      <c r="E19" s="125"/>
      <c r="F19" s="125"/>
      <c r="G19" s="125"/>
      <c r="H19" s="125"/>
      <c r="I19" s="125"/>
      <c r="J19" s="125"/>
    </row>
    <row r="20" spans="3:10" ht="18" customHeight="1">
      <c r="C20" s="121" t="s">
        <v>113</v>
      </c>
      <c r="D20" s="121"/>
      <c r="E20" s="121"/>
      <c r="F20" s="121"/>
      <c r="G20" s="121"/>
      <c r="H20" s="121"/>
      <c r="I20" s="121"/>
      <c r="J20" s="121"/>
    </row>
    <row r="21" spans="3:10" ht="18" customHeight="1">
      <c r="C21" s="121" t="s">
        <v>112</v>
      </c>
      <c r="D21" s="121"/>
      <c r="E21" s="121"/>
      <c r="F21" s="121"/>
      <c r="G21" s="121"/>
      <c r="H21" s="121"/>
      <c r="I21" s="121"/>
      <c r="J21" s="121"/>
    </row>
    <row r="22" ht="18" customHeight="1" thickBot="1"/>
    <row r="23" spans="2:10" ht="18" customHeight="1" thickBot="1">
      <c r="B23" s="25" t="s">
        <v>116</v>
      </c>
      <c r="C23" s="34">
        <v>20</v>
      </c>
      <c r="D23" s="51" t="s">
        <v>101</v>
      </c>
      <c r="E23" s="34">
        <v>25</v>
      </c>
      <c r="F23" s="4" t="s">
        <v>25</v>
      </c>
      <c r="G23" s="68">
        <f>C23*0.9*E23</f>
        <v>450</v>
      </c>
      <c r="H23" s="4" t="s">
        <v>147</v>
      </c>
      <c r="J23" s="74" t="s">
        <v>30</v>
      </c>
    </row>
    <row r="24" spans="2:9" ht="18" customHeight="1">
      <c r="B24" s="29"/>
      <c r="G24" s="66"/>
      <c r="H24" s="66"/>
      <c r="I24" s="66"/>
    </row>
    <row r="25" spans="2:9" ht="18" customHeight="1">
      <c r="B25" s="29"/>
      <c r="G25" s="66"/>
      <c r="H25" s="66"/>
      <c r="I25" s="66"/>
    </row>
    <row r="26" ht="18" customHeight="1">
      <c r="B26" s="4" t="s">
        <v>201</v>
      </c>
    </row>
    <row r="27" spans="2:9" ht="18" customHeight="1">
      <c r="B27" s="29"/>
      <c r="G27" s="66"/>
      <c r="H27" s="66"/>
      <c r="I27" s="66"/>
    </row>
    <row r="28" spans="2:10" ht="13.5" customHeight="1">
      <c r="B28" s="123" t="s">
        <v>159</v>
      </c>
      <c r="C28" s="123"/>
      <c r="D28" s="123"/>
      <c r="E28" s="123"/>
      <c r="F28" s="123"/>
      <c r="G28" s="123"/>
      <c r="H28" s="123"/>
      <c r="I28" s="123" t="s">
        <v>154</v>
      </c>
      <c r="J28" s="127" t="s">
        <v>30</v>
      </c>
    </row>
    <row r="29" spans="2:10" ht="13.5" customHeight="1">
      <c r="B29" s="123" t="s">
        <v>155</v>
      </c>
      <c r="C29" s="123"/>
      <c r="D29" s="123"/>
      <c r="E29" s="123"/>
      <c r="F29" s="123"/>
      <c r="G29" s="123"/>
      <c r="H29" s="123"/>
      <c r="I29" s="123"/>
      <c r="J29" s="127"/>
    </row>
    <row r="30" ht="16.5" customHeight="1"/>
    <row r="31" ht="16.5" customHeight="1"/>
    <row r="32" ht="16.5" customHeight="1"/>
  </sheetData>
  <sheetProtection/>
  <mergeCells count="20">
    <mergeCell ref="C9:J9"/>
    <mergeCell ref="B16:H16"/>
    <mergeCell ref="I16:I17"/>
    <mergeCell ref="J16:J17"/>
    <mergeCell ref="D12:J12"/>
    <mergeCell ref="B28:H28"/>
    <mergeCell ref="B17:H17"/>
    <mergeCell ref="I28:I29"/>
    <mergeCell ref="J28:J29"/>
    <mergeCell ref="B29:H29"/>
    <mergeCell ref="B6:J6"/>
    <mergeCell ref="C20:J20"/>
    <mergeCell ref="C21:J21"/>
    <mergeCell ref="A1:F1"/>
    <mergeCell ref="B3:J3"/>
    <mergeCell ref="B4:J4"/>
    <mergeCell ref="B5:J5"/>
    <mergeCell ref="C19:J19"/>
    <mergeCell ref="C7:J7"/>
    <mergeCell ref="C8:J8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2"/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1"/>
  <sheetViews>
    <sheetView zoomScalePageLayoutView="0" workbookViewId="0" topLeftCell="A1">
      <selection activeCell="B4" sqref="B4:I4"/>
    </sheetView>
  </sheetViews>
  <sheetFormatPr defaultColWidth="9.00390625" defaultRowHeight="13.5"/>
  <cols>
    <col min="1" max="1" width="1.75390625" style="4" customWidth="1"/>
    <col min="2" max="2" width="15.625" style="4" customWidth="1"/>
    <col min="3" max="3" width="7.7539062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8.625" style="4" customWidth="1"/>
    <col min="9" max="9" width="45.625" style="4" customWidth="1"/>
    <col min="10" max="10" width="6.125" style="4" customWidth="1"/>
    <col min="11" max="16384" width="9.00390625" style="4" customWidth="1"/>
  </cols>
  <sheetData>
    <row r="1" spans="1:8" s="8" customFormat="1" ht="18" customHeight="1">
      <c r="A1" s="118" t="s">
        <v>143</v>
      </c>
      <c r="B1" s="118"/>
      <c r="C1" s="118"/>
      <c r="D1" s="118"/>
      <c r="E1" s="69"/>
      <c r="F1" s="69"/>
      <c r="G1" s="69"/>
      <c r="H1" s="69"/>
    </row>
    <row r="2" s="8" customFormat="1" ht="16.5" customHeight="1">
      <c r="B2" s="7"/>
    </row>
    <row r="3" spans="2:9" ht="33" customHeight="1">
      <c r="B3" s="124" t="s">
        <v>207</v>
      </c>
      <c r="C3" s="124"/>
      <c r="D3" s="124"/>
      <c r="E3" s="124"/>
      <c r="F3" s="124"/>
      <c r="G3" s="124"/>
      <c r="H3" s="124"/>
      <c r="I3" s="124"/>
    </row>
    <row r="4" spans="2:9" ht="18" customHeight="1">
      <c r="B4" s="124"/>
      <c r="C4" s="124"/>
      <c r="D4" s="124"/>
      <c r="E4" s="124"/>
      <c r="F4" s="124"/>
      <c r="G4" s="124"/>
      <c r="H4" s="124"/>
      <c r="I4" s="124"/>
    </row>
    <row r="5" spans="2:9" ht="18" customHeight="1">
      <c r="B5" s="124" t="s">
        <v>103</v>
      </c>
      <c r="C5" s="124"/>
      <c r="D5" s="124"/>
      <c r="E5" s="124"/>
      <c r="F5" s="124"/>
      <c r="G5" s="124"/>
      <c r="H5" s="124"/>
      <c r="I5" s="124"/>
    </row>
    <row r="6" spans="2:9" ht="18" customHeight="1">
      <c r="B6" s="104"/>
      <c r="C6" s="104"/>
      <c r="D6" s="104"/>
      <c r="E6" s="104"/>
      <c r="F6" s="104"/>
      <c r="G6" s="104"/>
      <c r="H6" s="104"/>
      <c r="I6" s="104"/>
    </row>
    <row r="7" spans="2:9" ht="18" customHeight="1">
      <c r="B7" s="65" t="s">
        <v>173</v>
      </c>
      <c r="C7" s="121" t="s">
        <v>111</v>
      </c>
      <c r="D7" s="121"/>
      <c r="E7" s="121"/>
      <c r="F7" s="121"/>
      <c r="G7" s="121"/>
      <c r="H7" s="121"/>
      <c r="I7" s="121"/>
    </row>
    <row r="8" spans="2:9" ht="18" customHeight="1">
      <c r="B8" s="65"/>
      <c r="C8" s="121" t="s">
        <v>104</v>
      </c>
      <c r="D8" s="121"/>
      <c r="E8" s="121"/>
      <c r="F8" s="121"/>
      <c r="G8" s="121"/>
      <c r="H8" s="121"/>
      <c r="I8" s="121"/>
    </row>
    <row r="9" spans="2:9" ht="18" customHeight="1">
      <c r="B9" s="65"/>
      <c r="C9" s="121" t="s">
        <v>142</v>
      </c>
      <c r="D9" s="121"/>
      <c r="E9" s="121"/>
      <c r="F9" s="121"/>
      <c r="G9" s="121"/>
      <c r="H9" s="121"/>
      <c r="I9" s="121"/>
    </row>
    <row r="10" ht="18" customHeight="1" thickBot="1">
      <c r="B10" s="65"/>
    </row>
    <row r="11" spans="2:9" ht="18" customHeight="1" thickBot="1">
      <c r="B11" s="25" t="s">
        <v>9</v>
      </c>
      <c r="C11" s="34">
        <v>20</v>
      </c>
      <c r="D11" s="51" t="s">
        <v>101</v>
      </c>
      <c r="E11" s="34">
        <v>20</v>
      </c>
      <c r="F11" s="4" t="s">
        <v>25</v>
      </c>
      <c r="G11" s="68">
        <f>ROUNDUP(C11*0.9*E11,0)</f>
        <v>360</v>
      </c>
      <c r="H11" s="4" t="s">
        <v>102</v>
      </c>
      <c r="I11" s="76" t="s">
        <v>30</v>
      </c>
    </row>
    <row r="12" ht="16.5" customHeight="1"/>
    <row r="13" ht="16.5" customHeight="1"/>
    <row r="14" ht="16.5" customHeight="1"/>
  </sheetData>
  <sheetProtection/>
  <mergeCells count="8">
    <mergeCell ref="C9:I9"/>
    <mergeCell ref="C8:I8"/>
    <mergeCell ref="B3:I3"/>
    <mergeCell ref="B4:I4"/>
    <mergeCell ref="B5:I5"/>
    <mergeCell ref="A1:D1"/>
    <mergeCell ref="B6:I6"/>
    <mergeCell ref="C7:I7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m095127</dc:creator>
  <cp:keywords/>
  <dc:description/>
  <cp:lastModifiedBy>西宮市</cp:lastModifiedBy>
  <cp:lastPrinted>2013-02-22T08:39:47Z</cp:lastPrinted>
  <dcterms:created xsi:type="dcterms:W3CDTF">2008-02-15T00:54:09Z</dcterms:created>
  <dcterms:modified xsi:type="dcterms:W3CDTF">2024-03-07T05:46:53Z</dcterms:modified>
  <cp:category/>
  <cp:version/>
  <cp:contentType/>
  <cp:contentStatus/>
</cp:coreProperties>
</file>