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ms10279\Dropbox (Nishinomiya City)\10401030法人指導課_1\★事業者指定チーム\01_ 【介護】指定事務に関するマニュアル・資料について\19 HP関係・掲載様式\指定申請等文書の標準化\(最終)ＨＰ掲載様式\03介護保険法・老人福祉法に基づく高齢者施設のページ\03参考様式\"/>
    </mc:Choice>
  </mc:AlternateContent>
  <bookViews>
    <workbookView xWindow="31152" yWindow="588" windowWidth="24492" windowHeight="16992" tabRatio="874"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<sst xmlns="http://schemas.openxmlformats.org/spreadsheetml/2006/main" count="2260" uniqueCount="323">
  <si>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</si>
  <si>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</si>
  <si>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</si>
  <si>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</si>
  <si>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</si>
  <si>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</si>
  <si>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</si>
  <si>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</si>
  <si>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</si>
  <si>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</si>
  <si>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</si>
  <si>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</si>
  <si>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</si>
  <si>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</si>
  <si>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</si>
  <si>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</si>
  <si>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</si>
  <si>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</si>
  <si>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</si>
  <si>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</si>
  <si>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</si>
  <si>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</si>
  <si>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</si>
  <si>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</si>
  <si>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</si>
  <si>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</si>
  <si>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</si>
  <si>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</si>
  <si>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</si>
  <si>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</si>
  <si>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</si>
  <si>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</si>
  <si>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</si>
  <si>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</si>
  <si>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</si>
  <si>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</si>
  <si>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</si>
  <si>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</si>
  <si>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</si>
  <si>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</si>
  <si>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</si>
  <si>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</si>
  <si>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</si>
  <si>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</si>
  <si>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</si>
  <si>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</si>
  <si>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</si>
  <si>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</si>
  <si>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</si>
  <si>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</si>
  <si>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</si>
  <si>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</si>
  <si>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</si>
  <si>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</si>
  <si>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</si>
  <si>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</si>
  <si>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</si>
  <si>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</si>
  <si>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</si>
  <si>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</si>
  <si>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</si>
  <si>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</si>
  <si>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</si>
  <si>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</si>
  <si>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</si>
  <si>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</si>
  <si>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</si>
  <si>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</si>
  <si>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</si>
  <si>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</si>
  <si>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</si>
  <si>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</si>
  <si>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</si>
  <si>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</si>
  <si>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</si>
  <si>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</si>
  <si>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</si>
  <si>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</si>
  <si>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</si>
  <si>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</si>
  <si>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</si>
  <si>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</si>
  <si>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</si>
  <si>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</si>
  <si>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</si>
  <si>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</si>
  <si>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</si>
  <si>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</si>
  <si>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</si>
  <si>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</si>
  <si>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</si>
  <si>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</si>
  <si>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</si>
  <si>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</si>
  <si>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</si>
  <si>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</si>
  <si>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</si>
  <si>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</si>
  <si>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</si>
  <si>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</si>
  <si>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</si>
  <si>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</si>
  <si>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</si>
  <si>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</si>
  <si>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</si>
  <si>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</si>
  <si>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</si>
  <si>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</si>
  <si>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</si>
  <si>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</si>
  <si>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</si>
  <si>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</si>
  <si>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</si>
  <si>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</si>
  <si>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</si>
  <si>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</si>
  <si>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</si>
  <si>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</si>
  <si>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</si>
  <si>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</si>
  <si>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</si>
  <si>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</si>
  <si>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</si>
  <si>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</si>
  <si>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</si>
  <si>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</si>
  <si>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</si>
  <si>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</si>
  <si>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</si>
  <si>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</si>
  <si>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</si>
  <si>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</si>
  <si>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</si>
  <si>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</si>
  <si>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</si>
  <si>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</si>
  <si>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</si>
  <si>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</si>
  <si>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</si>
  <si>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</si>
  <si>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</si>
  <si>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</si>
  <si>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</si>
  <si>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</si>
  <si>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</si>
  <si>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</si>
  <si>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</si>
  <si>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</si>
  <si>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</si>
  <si>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</si>
  <si>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</si>
  <si>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</si>
  <si>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</si>
  <si>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</si>
  <si>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</si>
  <si>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</si>
  <si>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</si>
  <si>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</si>
  <si>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</si>
  <si>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</si>
  <si>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</si>
  <si>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</si>
  <si>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</si>
  <si>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</si>
  <si>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</si>
  <si>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</si>
  <si>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</si>
  <si>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</si>
  <si>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</si>
  <si>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</si>
  <si>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</si>
  <si>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</si>
  <si>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</si>
  <si>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</si>
  <si>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</si>
  <si>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</si>
  <si>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</si>
  <si>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</si>
  <si>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</si>
  <si>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</si>
  <si>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</si>
  <si>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</si>
  <si>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</si>
  <si>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</si>
  <si>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</si>
  <si>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</si>
  <si>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</si>
  <si>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</si>
  <si>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</si>
  <si>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</si>
  <si>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</si>
  <si>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</si>
  <si>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</si>
  <si>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</si>
  <si>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</si>
  <si>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</si>
  <si>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</si>
  <si>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</si>
  <si>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</si>
  <si>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</si>
  <si>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</si>
  <si>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</si>
  <si>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</si>
  <si>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</si>
  <si>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</si>
  <si>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</si>
  <si>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</si>
  <si>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</si>
  <si>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</si>
  <si>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</si>
  <si>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</si>
  <si>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</si>
  <si>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</si>
  <si>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</si>
  <si>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</si>
  <si>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</si>
  <si>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</si>
  <si>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</si>
  <si>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</si>
  <si>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</si>
  <si>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</si>
  <si>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</si>
  <si>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</si>
  <si>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</si>
  <si>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</si>
  <si>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</si>
  <si>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</si>
  <si>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</si>
  <si>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</si>
  <si>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</si>
  <si>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</si>
  <si>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</si>
  <si>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</si>
  <si>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</si>
  <si>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</si>
  <si>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</si>
  <si>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</si>
  <si>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</si>
  <si>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</si>
  <si>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</si>
  <si>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</si>
  <si>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</si>
  <si>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</si>
  <si>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</si>
  <si>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</si>
  <si>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</si>
  <si>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</si>
  <si>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</si>
  <si>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</si>
  <si>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</si>
  <si>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</si>
  <si>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</si>
  <si>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</si>
  <si>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</si>
  <si>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</si>
  <si>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</si>
  <si>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</si>
  <si>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</si>
  <si>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</si>
  <si>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</si>
  <si>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</si>
  <si>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</si>
  <si>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</si>
  <si>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</si>
  <si>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</si>
  <si>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</si>
  <si>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</si>
  <si>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</si>
  <si>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</si>
  <si>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</si>
  <si>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</si>
  <si>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</si>
  <si>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</si>
  <si>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</si>
  <si>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</si>
  <si>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</si>
  <si>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</si>
  <si>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</si>
  <si>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</si>
  <si>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</si>
  <si>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</si>
  <si>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</si>
  <si>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</si>
  <si>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</si>
  <si>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</si>
  <si>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</si>
  <si>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</si>
  <si>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</si>
  <si>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</si>
  <si>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</si>
  <si>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</si>
  <si>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</si>
  <si>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</si>
  <si>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</si>
  <si>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</si>
  <si>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</si>
  <si>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</si>
  <si>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</si>
  <si>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</si>
  <si>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</si>
  <si>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</si>
  <si>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</si>
  <si>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</si>
  <si>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</si>
  <si>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</si>
  <si>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</si>
  <si>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</si>
  <si>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</si>
  <si>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</si>
  <si>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</si>
  <si>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</si>
  <si>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</si>
  <si>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</si>
  <si>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</si>
  <si>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</si>
  <si>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</si>
  <si>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</si>
  <si>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</si>
  <si>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</si>
  <si>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</si>
  <si>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</si>
  <si>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</si>
  <si>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（参考様式3）</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</si>
</sst>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75" zoomScaleNormal="55" zoomScaleSheetLayoutView="75" workbookViewId="0">
      <selection activeCell="G2" sqref="G2"/>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5">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5">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5">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5">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5">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5">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5">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5">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5">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5">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5">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5">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5">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5">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5">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5">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5">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5">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5">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5">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5">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5">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5">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5">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5">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5">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5">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5">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5">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5">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5">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5">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5">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5">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5">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5">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W17" sqref="W17"/>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5">
      <c r="J2" s="7"/>
      <c r="M2" s="7"/>
      <c r="N2" s="7"/>
      <c r="P2" s="9"/>
      <c r="Q2" s="9"/>
      <c r="R2" s="9"/>
      <c r="S2" s="9"/>
      <c r="T2" s="9"/>
      <c r="U2" s="9"/>
      <c r="V2" s="9"/>
      <c r="W2" s="9"/>
      <c r="AB2" s="142" t="s">
        <v>27</v>
      </c>
      <c r="AC2" s="391">
        <v>5</v>
      </c>
      <c r="AD2" s="391"/>
      <c r="AE2" s="142" t="s">
        <v>28</v>
      </c>
      <c r="AF2" s="392">
        <f>IF(AC2=0,"",YEAR(DATE(2018+AC2,1,1)))</f>
        <v>2023</v>
      </c>
      <c r="AG2" s="392"/>
      <c r="AH2" s="143" t="s">
        <v>29</v>
      </c>
      <c r="AI2" s="143" t="s">
        <v>1</v>
      </c>
      <c r="AJ2" s="391">
        <v>12</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c r="BB6" s="224"/>
      <c r="BC6" s="2" t="s">
        <v>22</v>
      </c>
      <c r="BD6" s="6"/>
      <c r="BE6" s="223"/>
      <c r="BF6" s="22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31</v>
      </c>
      <c r="BF8" s="388"/>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5">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5">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5">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6</v>
      </c>
      <c r="X15" s="151">
        <f>WEEKDAY(DATE($AF$2,$AJ$2,2))</f>
        <v>7</v>
      </c>
      <c r="Y15" s="151">
        <f>WEEKDAY(DATE($AF$2,$AJ$2,3))</f>
        <v>1</v>
      </c>
      <c r="Z15" s="151">
        <f>WEEKDAY(DATE($AF$2,$AJ$2,4))</f>
        <v>2</v>
      </c>
      <c r="AA15" s="151">
        <f>WEEKDAY(DATE($AF$2,$AJ$2,5))</f>
        <v>3</v>
      </c>
      <c r="AB15" s="151">
        <f>WEEKDAY(DATE($AF$2,$AJ$2,6))</f>
        <v>4</v>
      </c>
      <c r="AC15" s="152">
        <f>WEEKDAY(DATE($AF$2,$AJ$2,7))</f>
        <v>5</v>
      </c>
      <c r="AD15" s="153">
        <f>WEEKDAY(DATE($AF$2,$AJ$2,8))</f>
        <v>6</v>
      </c>
      <c r="AE15" s="151">
        <f>WEEKDAY(DATE($AF$2,$AJ$2,9))</f>
        <v>7</v>
      </c>
      <c r="AF15" s="151">
        <f>WEEKDAY(DATE($AF$2,$AJ$2,10))</f>
        <v>1</v>
      </c>
      <c r="AG15" s="151">
        <f>WEEKDAY(DATE($AF$2,$AJ$2,11))</f>
        <v>2</v>
      </c>
      <c r="AH15" s="151">
        <f>WEEKDAY(DATE($AF$2,$AJ$2,12))</f>
        <v>3</v>
      </c>
      <c r="AI15" s="151">
        <f>WEEKDAY(DATE($AF$2,$AJ$2,13))</f>
        <v>4</v>
      </c>
      <c r="AJ15" s="152">
        <f>WEEKDAY(DATE($AF$2,$AJ$2,14))</f>
        <v>5</v>
      </c>
      <c r="AK15" s="153">
        <f>WEEKDAY(DATE($AF$2,$AJ$2,15))</f>
        <v>6</v>
      </c>
      <c r="AL15" s="151">
        <f>WEEKDAY(DATE($AF$2,$AJ$2,16))</f>
        <v>7</v>
      </c>
      <c r="AM15" s="151">
        <f>WEEKDAY(DATE($AF$2,$AJ$2,17))</f>
        <v>1</v>
      </c>
      <c r="AN15" s="151">
        <f>WEEKDAY(DATE($AF$2,$AJ$2,18))</f>
        <v>2</v>
      </c>
      <c r="AO15" s="151">
        <f>WEEKDAY(DATE($AF$2,$AJ$2,19))</f>
        <v>3</v>
      </c>
      <c r="AP15" s="151">
        <f>WEEKDAY(DATE($AF$2,$AJ$2,20))</f>
        <v>4</v>
      </c>
      <c r="AQ15" s="152">
        <f>WEEKDAY(DATE($AF$2,$AJ$2,21))</f>
        <v>5</v>
      </c>
      <c r="AR15" s="153">
        <f>WEEKDAY(DATE($AF$2,$AJ$2,22))</f>
        <v>6</v>
      </c>
      <c r="AS15" s="151">
        <f>WEEKDAY(DATE($AF$2,$AJ$2,23))</f>
        <v>7</v>
      </c>
      <c r="AT15" s="151">
        <f>WEEKDAY(DATE($AF$2,$AJ$2,24))</f>
        <v>1</v>
      </c>
      <c r="AU15" s="151">
        <f>WEEKDAY(DATE($AF$2,$AJ$2,25))</f>
        <v>2</v>
      </c>
      <c r="AV15" s="151">
        <f>WEEKDAY(DATE($AF$2,$AJ$2,26))</f>
        <v>3</v>
      </c>
      <c r="AW15" s="151">
        <f>WEEKDAY(DATE($AF$2,$AJ$2,27))</f>
        <v>4</v>
      </c>
      <c r="AX15" s="152">
        <f>WEEKDAY(DATE($AF$2,$AJ$2,28))</f>
        <v>5</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金</v>
      </c>
      <c r="X16" s="157" t="str">
        <f t="shared" ref="X16:AX16" si="0">IF(X15=1,"日",IF(X15=2,"月",IF(X15=3,"火",IF(X15=4,"水",IF(X15=5,"木",IF(X15=6,"金","土"))))))</f>
        <v>土</v>
      </c>
      <c r="Y16" s="157" t="str">
        <f t="shared" si="0"/>
        <v>日</v>
      </c>
      <c r="Z16" s="157" t="str">
        <f t="shared" si="0"/>
        <v>月</v>
      </c>
      <c r="AA16" s="157" t="str">
        <f t="shared" si="0"/>
        <v>火</v>
      </c>
      <c r="AB16" s="157" t="str">
        <f t="shared" si="0"/>
        <v>水</v>
      </c>
      <c r="AC16" s="158" t="str">
        <f t="shared" si="0"/>
        <v>木</v>
      </c>
      <c r="AD16" s="159" t="str">
        <f>IF(AD15=1,"日",IF(AD15=2,"月",IF(AD15=3,"火",IF(AD15=4,"水",IF(AD15=5,"木",IF(AD15=6,"金","土"))))))</f>
        <v>金</v>
      </c>
      <c r="AE16" s="157" t="str">
        <f t="shared" si="0"/>
        <v>土</v>
      </c>
      <c r="AF16" s="157" t="str">
        <f t="shared" si="0"/>
        <v>日</v>
      </c>
      <c r="AG16" s="157" t="str">
        <f t="shared" si="0"/>
        <v>月</v>
      </c>
      <c r="AH16" s="157" t="str">
        <f t="shared" si="0"/>
        <v>火</v>
      </c>
      <c r="AI16" s="157" t="str">
        <f t="shared" si="0"/>
        <v>水</v>
      </c>
      <c r="AJ16" s="158" t="str">
        <f t="shared" si="0"/>
        <v>木</v>
      </c>
      <c r="AK16" s="159" t="str">
        <f>IF(AK15=1,"日",IF(AK15=2,"月",IF(AK15=3,"火",IF(AK15=4,"水",IF(AK15=5,"木",IF(AK15=6,"金","土"))))))</f>
        <v>金</v>
      </c>
      <c r="AL16" s="157" t="str">
        <f t="shared" si="0"/>
        <v>土</v>
      </c>
      <c r="AM16" s="157" t="str">
        <f t="shared" si="0"/>
        <v>日</v>
      </c>
      <c r="AN16" s="157" t="str">
        <f t="shared" si="0"/>
        <v>月</v>
      </c>
      <c r="AO16" s="157" t="str">
        <f t="shared" si="0"/>
        <v>火</v>
      </c>
      <c r="AP16" s="157" t="str">
        <f t="shared" si="0"/>
        <v>水</v>
      </c>
      <c r="AQ16" s="158" t="str">
        <f t="shared" si="0"/>
        <v>木</v>
      </c>
      <c r="AR16" s="159" t="str">
        <f>IF(AR15=1,"日",IF(AR15=2,"月",IF(AR15=3,"火",IF(AR15=4,"水",IF(AR15=5,"木",IF(AR15=6,"金","土"))))))</f>
        <v>金</v>
      </c>
      <c r="AS16" s="157" t="str">
        <f t="shared" si="0"/>
        <v>土</v>
      </c>
      <c r="AT16" s="157" t="str">
        <f t="shared" si="0"/>
        <v>日</v>
      </c>
      <c r="AU16" s="157" t="str">
        <f t="shared" si="0"/>
        <v>月</v>
      </c>
      <c r="AV16" s="157" t="str">
        <f t="shared" si="0"/>
        <v>火</v>
      </c>
      <c r="AW16" s="157" t="str">
        <f t="shared" si="0"/>
        <v>水</v>
      </c>
      <c r="AX16" s="158" t="str">
        <f t="shared" si="0"/>
        <v>木</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5">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5">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5">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5">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5">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5">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5">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5">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5">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5">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5">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5">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5">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5">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5">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5">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5">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5">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5">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5">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5">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5">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5">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5">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5">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5">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5">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5">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5">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5">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5">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5">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5">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5">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5">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5">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5">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5">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5">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5">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5">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5">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5">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5">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5">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5">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5">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5">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5">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5">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5">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5">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5">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5">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5">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5">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5">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5">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5">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5">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5">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5">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5">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5">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5">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5">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5">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5">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5">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5">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5">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5">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5">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5">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5">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5">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5">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5">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5">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5">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5">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5">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5">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5">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5">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5">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5">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5">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5">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5">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5">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5">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5">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5">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5">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5">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5">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5">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5">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5">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5">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5">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5">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5">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5">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5">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5">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5">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5">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5">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5">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5">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5">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5">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5">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5">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5">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5">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5">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5">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5">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5">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5">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5">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5">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5">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5">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5">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5">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5">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5">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5">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5">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5">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5">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5">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5">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5">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5">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5">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5">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5">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5">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5">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5">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5">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5">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5">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5">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5">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5">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5">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5">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5">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5">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5">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5">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5">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5">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5">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5">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5">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5">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5">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5">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5">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5">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5">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5">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5">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5">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5">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5">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5">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5">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5">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5">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5">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5">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5">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5">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5">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5">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5">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5">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5">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5">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5">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5">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5">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5">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5">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5">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5">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5">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5">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5">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5">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5">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5">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5">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5">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t="e">
        <f>U236</f>
        <v>#DIV/0!</v>
      </c>
      <c r="AR222" s="290"/>
      <c r="AS222" s="290"/>
      <c r="AT222" s="290"/>
      <c r="AU222" s="217" t="s">
        <v>153</v>
      </c>
      <c r="AV222" s="307" t="e">
        <f>AK236</f>
        <v>#DIV/0!</v>
      </c>
      <c r="AW222" s="308"/>
      <c r="AX222" s="308"/>
      <c r="AY222" s="308"/>
      <c r="AZ222" s="217" t="s">
        <v>147</v>
      </c>
      <c r="BA222" s="297" t="e">
        <f>ROUNDDOWN(AQ222+AV222,1)</f>
        <v>#DIV/0!</v>
      </c>
      <c r="BB222" s="297"/>
      <c r="BC222" s="297"/>
      <c r="BD222" s="297"/>
      <c r="BE222" s="76"/>
      <c r="BF222" s="79"/>
      <c r="BG222" s="79"/>
      <c r="BH222" s="79"/>
      <c r="BI222" s="79"/>
      <c r="BJ222" s="220"/>
    </row>
    <row r="223" spans="2:62" ht="20.25" customHeight="1" x14ac:dyDescent="0.45">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00">
        <f>IF($R$228="週",T226,R226)</f>
        <v>0</v>
      </c>
      <c r="L231" s="300"/>
      <c r="M231" s="300"/>
      <c r="N231" s="300"/>
      <c r="O231" s="217" t="s">
        <v>146</v>
      </c>
      <c r="P231" s="290">
        <f>IF($R$228="週",$BA$6,$BE$6)</f>
        <v>0</v>
      </c>
      <c r="Q231" s="290"/>
      <c r="R231" s="290"/>
      <c r="S231" s="290"/>
      <c r="T231" s="217" t="s">
        <v>147</v>
      </c>
      <c r="U231" s="296" t="e">
        <f>ROUNDDOWN(K231/P231,1)</f>
        <v>#DIV/0!</v>
      </c>
      <c r="V231" s="296"/>
      <c r="W231" s="296"/>
      <c r="X231" s="296"/>
      <c r="Y231" s="2"/>
      <c r="Z231" s="2"/>
      <c r="AA231" s="300">
        <f>IF($AH$228="週",AJ226,AH226)</f>
        <v>0</v>
      </c>
      <c r="AB231" s="300"/>
      <c r="AC231" s="300"/>
      <c r="AD231" s="300"/>
      <c r="AE231" s="217" t="s">
        <v>146</v>
      </c>
      <c r="AF231" s="290">
        <f>IF($AH$228="週",$BA$6,$BE$6)</f>
        <v>0</v>
      </c>
      <c r="AG231" s="290"/>
      <c r="AH231" s="290"/>
      <c r="AI231" s="290"/>
      <c r="AJ231" s="217" t="s">
        <v>147</v>
      </c>
      <c r="AK231" s="296" t="e">
        <f>ROUNDDOWN(AA231/AF231,1)</f>
        <v>#DIV/0!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0">
        <f>W226</f>
        <v>0</v>
      </c>
      <c r="L236" s="290"/>
      <c r="M236" s="290"/>
      <c r="N236" s="290"/>
      <c r="O236" s="217" t="s">
        <v>153</v>
      </c>
      <c r="P236" s="296" t="e">
        <f>U231</f>
        <v>#DIV/0!</v>
      </c>
      <c r="Q236" s="296"/>
      <c r="R236" s="296"/>
      <c r="S236" s="296"/>
      <c r="T236" s="217" t="s">
        <v>147</v>
      </c>
      <c r="U236" s="297" t="e">
        <f>ROUNDDOWN(K236+P236,1)</f>
        <v>#DIV/0!</v>
      </c>
      <c r="V236" s="297"/>
      <c r="W236" s="297"/>
      <c r="X236" s="297"/>
      <c r="Y236" s="138"/>
      <c r="Z236" s="138"/>
      <c r="AA236" s="298">
        <f>AM226</f>
        <v>0</v>
      </c>
      <c r="AB236" s="298"/>
      <c r="AC236" s="298"/>
      <c r="AD236" s="298"/>
      <c r="AE236" s="136" t="s">
        <v>153</v>
      </c>
      <c r="AF236" s="299" t="e">
        <f>AK231</f>
        <v>#DIV/0!</v>
      </c>
      <c r="AG236" s="299"/>
      <c r="AH236" s="299"/>
      <c r="AI236" s="299"/>
      <c r="AJ236" s="136" t="s">
        <v>147</v>
      </c>
      <c r="AK236" s="297" t="e">
        <f>ROUNDDOWN(AA236+AF236,1)</f>
        <v>#DIV/0!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G2" sqref="G2"/>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5">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5">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5">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5">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5">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5">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5">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5">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5">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5">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5">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5">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5">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5">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5">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5">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5">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5">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5">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5">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5">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5">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5">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5">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5">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5">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5">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5">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5">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5">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5">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5">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5">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5">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5">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5">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5">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5">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5">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5">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5">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5">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5">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5">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5">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5">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5">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5">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5">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5">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5">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5">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5">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5">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5">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5">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5">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5">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5">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5">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5">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5">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5">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5">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5">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5">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5">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5">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5">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5">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5">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5">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5">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5">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5">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5">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5">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5">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5">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5">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5">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5">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5">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5">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5">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5">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5">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5">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5">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5">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5">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5">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5">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5">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5">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5">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5">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5">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5">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5">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5">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5">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5">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5">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5">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5">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5">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5">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5">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5">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5">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5">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5">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5">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5">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5">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5">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5">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5">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5">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5">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5">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5">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5">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5">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5">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5">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5">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5">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5">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5">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5">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5">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5">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5">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5">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5">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5">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5">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5">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5">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5">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5">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5">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5">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5">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5">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5">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5">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5">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5">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5">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5">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5">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5">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5">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5">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5">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5">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5">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5">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5">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5">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5">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5">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5">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5">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5">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5">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5">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5">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5">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5">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5">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西宮市</cp:lastModifiedBy>
  <cp:lastPrinted>2021-03-24T09:00:30Z</cp:lastPrinted>
  <dcterms:created xsi:type="dcterms:W3CDTF">2020-01-28T01:12:50Z</dcterms:created>
  <dcterms:modified xsi:type="dcterms:W3CDTF">2023-11-16T02:30:59Z</dcterms:modified>
</cp:coreProperties>
</file>